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bdobe-my.sharepoint.com/personal/noelle_lucas_bdo_be/Documents/Documents/3. Autres/IRE - Groupe de travail ISA/_2020.03 Going Concern - ISA 570 (Kim)/"/>
    </mc:Choice>
  </mc:AlternateContent>
  <xr:revisionPtr revIDLastSave="191" documentId="8_{A2D2D655-157F-430A-B694-F178A669149C}" xr6:coauthVersionLast="45" xr6:coauthVersionMax="46" xr10:uidLastSave="{5D1C9F8C-EAC7-45C3-B040-EBA090CE8D93}"/>
  <bookViews>
    <workbookView xWindow="-108" yWindow="-108" windowWidth="23256" windowHeight="12576" tabRatio="667" firstSheet="1" activeTab="3" xr2:uid="{00000000-000D-0000-FFFF-FFFF00000000}"/>
  </bookViews>
  <sheets>
    <sheet name="1. Intro &amp; arbre de décision" sheetId="3" r:id="rId1"/>
    <sheet name="2. Éval° continuité" sheetId="6" r:id="rId2"/>
    <sheet name="3. Indicateurs qualitatifs" sheetId="1" r:id="rId3"/>
    <sheet name="4. Indicateurs quantitatifs" sheetId="2" r:id="rId4"/>
    <sheet name="4A. Flux de trésorerie détaillé" sheetId="7" r:id="rId5"/>
    <sheet name="5. Littérature" sheetId="5" r:id="rId6"/>
  </sheets>
  <definedNames>
    <definedName name="_xlnm._FilterDatabase" localSheetId="2" hidden="1">'3. Indicateurs qualitatifs'!$A$14:$E$70</definedName>
    <definedName name="_xlnm.Print_Area" localSheetId="0">'1. Intro &amp; arbre de décision'!$A:$N</definedName>
    <definedName name="_xlnm.Print_Area" localSheetId="1">'2. Éval° continuité'!$A$1:$E$166</definedName>
    <definedName name="_xlnm.Print_Area" localSheetId="2">'3. Indicateurs qualitatifs'!$A:$E</definedName>
    <definedName name="_xlnm.Print_Area" localSheetId="3">'4. Indicateurs quantitatifs'!$A:$H</definedName>
    <definedName name="_xlnm.Print_Area" localSheetId="4">'4A. Flux de trésorerie détaillé'!$A:$J</definedName>
    <definedName name="_xlnm.Print_Titles" localSheetId="4">'4A. Flux de trésorerie détaillé'!$7:$8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2" l="1"/>
  <c r="E38" i="2"/>
  <c r="E39" i="2" s="1"/>
  <c r="E11" i="2"/>
  <c r="G29" i="2"/>
  <c r="F29" i="2"/>
  <c r="E29" i="2"/>
  <c r="D29" i="2"/>
  <c r="C29" i="2"/>
  <c r="G24" i="2"/>
  <c r="G47" i="2" s="1"/>
  <c r="F24" i="2"/>
  <c r="F47" i="2" s="1"/>
  <c r="E24" i="2"/>
  <c r="E47" i="2" s="1"/>
  <c r="D24" i="2"/>
  <c r="D38" i="2" s="1"/>
  <c r="D39" i="2" s="1"/>
  <c r="C24" i="2"/>
  <c r="C38" i="2" s="1"/>
  <c r="C39" i="2" s="1"/>
  <c r="C82" i="2"/>
  <c r="D78" i="2"/>
  <c r="D52" i="2"/>
  <c r="E52" i="2"/>
  <c r="D11" i="2"/>
  <c r="E145" i="6"/>
  <c r="E140" i="6"/>
  <c r="E134" i="6"/>
  <c r="A75" i="6"/>
  <c r="C66" i="6"/>
  <c r="C45" i="6"/>
  <c r="C31" i="6"/>
  <c r="F38" i="2" l="1"/>
  <c r="F39" i="2" s="1"/>
  <c r="F44" i="2"/>
  <c r="E44" i="2"/>
  <c r="D47" i="2"/>
  <c r="C47" i="2"/>
  <c r="G44" i="2"/>
  <c r="G38" i="2"/>
  <c r="G39" i="2" s="1"/>
  <c r="C44" i="2"/>
  <c r="C41" i="2"/>
  <c r="C59" i="2"/>
  <c r="C60" i="2" s="1"/>
  <c r="E77" i="7" l="1"/>
  <c r="F77" i="7"/>
  <c r="F75" i="7" s="1"/>
  <c r="D77" i="7"/>
  <c r="D75" i="7" s="1"/>
  <c r="E75" i="7"/>
  <c r="E67" i="7"/>
  <c r="E73" i="7" s="1"/>
  <c r="F67" i="7"/>
  <c r="F73" i="7" s="1"/>
  <c r="E51" i="7"/>
  <c r="F51" i="7"/>
  <c r="E42" i="7"/>
  <c r="E60" i="7" s="1"/>
  <c r="F42" i="7"/>
  <c r="F60" i="7" s="1"/>
  <c r="F20" i="7"/>
  <c r="F38" i="7" s="1"/>
  <c r="F33" i="7"/>
  <c r="E33" i="7"/>
  <c r="F29" i="7"/>
  <c r="E29" i="7"/>
  <c r="F25" i="7"/>
  <c r="E25" i="7"/>
  <c r="F22" i="7"/>
  <c r="E22" i="7"/>
  <c r="E13" i="7"/>
  <c r="F13" i="7"/>
  <c r="D13" i="7"/>
  <c r="D20" i="7" s="1"/>
  <c r="F74" i="7" l="1"/>
  <c r="F80" i="7" s="1"/>
  <c r="A134" i="6"/>
  <c r="K3" i="5" l="1"/>
  <c r="B3" i="5"/>
  <c r="K2" i="5"/>
  <c r="B2" i="5"/>
  <c r="K1" i="5"/>
  <c r="J3" i="7"/>
  <c r="B3" i="7"/>
  <c r="J2" i="7"/>
  <c r="B2" i="7"/>
  <c r="J1" i="7"/>
  <c r="H3" i="2"/>
  <c r="B3" i="2"/>
  <c r="H2" i="2"/>
  <c r="B2" i="2"/>
  <c r="H1" i="2"/>
  <c r="F3" i="1"/>
  <c r="B3" i="1"/>
  <c r="F2" i="1"/>
  <c r="B2" i="1"/>
  <c r="F1" i="1"/>
  <c r="E1" i="6"/>
  <c r="E3" i="6"/>
  <c r="E2" i="6"/>
  <c r="B3" i="6"/>
  <c r="B2" i="6"/>
  <c r="E83" i="2"/>
  <c r="C104" i="2" s="1"/>
  <c r="C65" i="2"/>
  <c r="C66" i="2" s="1"/>
  <c r="E26" i="2"/>
  <c r="D26" i="2"/>
  <c r="D54" i="2" s="1"/>
  <c r="G26" i="2" l="1"/>
  <c r="E54" i="2"/>
  <c r="F26" i="2"/>
  <c r="E11" i="7" l="1"/>
  <c r="E20" i="7" s="1"/>
  <c r="E38" i="7" s="1"/>
  <c r="E74" i="7" s="1"/>
  <c r="E80" i="7" s="1"/>
  <c r="G11" i="7"/>
  <c r="H11" i="7"/>
  <c r="I11" i="7"/>
  <c r="C11" i="7"/>
  <c r="E8" i="7"/>
  <c r="G8" i="7"/>
  <c r="H8" i="7"/>
  <c r="I8" i="7"/>
  <c r="C8" i="7"/>
  <c r="I77" i="7"/>
  <c r="I75" i="7" s="1"/>
  <c r="H77" i="7"/>
  <c r="H75" i="7" s="1"/>
  <c r="G77" i="7"/>
  <c r="G75" i="7" s="1"/>
  <c r="C77" i="7"/>
  <c r="C75" i="7" s="1"/>
  <c r="I67" i="7"/>
  <c r="I73" i="7" s="1"/>
  <c r="H67" i="7"/>
  <c r="H73" i="7" s="1"/>
  <c r="G67" i="7"/>
  <c r="G73" i="7" s="1"/>
  <c r="D67" i="7"/>
  <c r="D73" i="7" s="1"/>
  <c r="C67" i="7"/>
  <c r="C73" i="7" s="1"/>
  <c r="I51" i="7"/>
  <c r="H51" i="7"/>
  <c r="G51" i="7"/>
  <c r="D51" i="7"/>
  <c r="C51" i="7"/>
  <c r="I42" i="7"/>
  <c r="H42" i="7"/>
  <c r="G42" i="7"/>
  <c r="D42" i="7"/>
  <c r="C42" i="7"/>
  <c r="I33" i="7"/>
  <c r="H33" i="7"/>
  <c r="G33" i="7"/>
  <c r="D33" i="7"/>
  <c r="C33" i="7"/>
  <c r="I29" i="7"/>
  <c r="H29" i="7"/>
  <c r="G29" i="7"/>
  <c r="D29" i="7"/>
  <c r="C29" i="7"/>
  <c r="I25" i="7"/>
  <c r="H25" i="7"/>
  <c r="G25" i="7"/>
  <c r="D25" i="7"/>
  <c r="C25" i="7"/>
  <c r="I22" i="7"/>
  <c r="H22" i="7"/>
  <c r="G22" i="7"/>
  <c r="D22" i="7"/>
  <c r="C22" i="7"/>
  <c r="I13" i="7"/>
  <c r="H13" i="7"/>
  <c r="G13" i="7"/>
  <c r="C13" i="7"/>
  <c r="D33" i="2"/>
  <c r="E33" i="2"/>
  <c r="F33" i="2"/>
  <c r="G33" i="2"/>
  <c r="C33" i="2"/>
  <c r="C60" i="7" l="1"/>
  <c r="G60" i="7"/>
  <c r="I20" i="7"/>
  <c r="I38" i="7" s="1"/>
  <c r="I60" i="7"/>
  <c r="C20" i="7"/>
  <c r="C38" i="7" s="1"/>
  <c r="C74" i="7" s="1"/>
  <c r="C80" i="7" s="1"/>
  <c r="G20" i="7"/>
  <c r="G38" i="7" s="1"/>
  <c r="G74" i="7" s="1"/>
  <c r="G80" i="7" s="1"/>
  <c r="H60" i="7"/>
  <c r="H20" i="7"/>
  <c r="H38" i="7" s="1"/>
  <c r="D60" i="7"/>
  <c r="D38" i="7"/>
  <c r="H74" i="7" l="1"/>
  <c r="H80" i="7" s="1"/>
  <c r="D74" i="7"/>
  <c r="D80" i="7" s="1"/>
  <c r="I74" i="7"/>
  <c r="I80" i="7" s="1"/>
  <c r="D100" i="2"/>
  <c r="D90" i="2"/>
  <c r="D93" i="2" s="1"/>
  <c r="D101" i="2" l="1"/>
  <c r="C105" i="2" s="1"/>
  <c r="G65" i="2" l="1"/>
  <c r="G66" i="2" s="1"/>
  <c r="E65" i="2"/>
  <c r="E66" i="2" s="1"/>
  <c r="D65" i="2"/>
  <c r="D66" i="2" s="1"/>
  <c r="F65" i="2"/>
  <c r="F66" i="2" s="1"/>
  <c r="D59" i="2"/>
  <c r="D60" i="2" s="1"/>
  <c r="E59" i="2"/>
  <c r="E60" i="2" s="1"/>
  <c r="F59" i="2"/>
  <c r="F60" i="2" s="1"/>
  <c r="G59" i="2"/>
  <c r="G60" i="2" s="1"/>
  <c r="D41" i="2" l="1"/>
  <c r="F41" i="2"/>
  <c r="G41" i="2"/>
  <c r="E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Van Loon</author>
  </authors>
  <commentList>
    <comment ref="K52" authorId="0" shapeId="0" xr:uid="{00000000-0006-0000-0100-000001000000}">
      <text>
        <r>
          <rPr>
            <b/>
            <sz val="8"/>
            <color indexed="81"/>
            <rFont val="Arial"/>
            <family val="2"/>
          </rPr>
          <t xml:space="preserve">Art 3:6. § 1. 6° CSA: </t>
        </r>
        <r>
          <rPr>
            <sz val="8"/>
            <color indexed="81"/>
            <rFont val="Arial"/>
            <family val="2"/>
          </rPr>
          <t>Le rapport de gestion comporte  une justification de l'application des règles comptables de continuité, au cas ou le bilan fait apparaître une perte reportée ou le compte de résultats fait apparaître pendant deux exercices successifs une perte de l'exercice.</t>
        </r>
      </text>
    </comment>
    <comment ref="K54" authorId="0" shapeId="0" xr:uid="{00000000-0006-0000-0100-000002000000}">
      <text>
        <r>
          <rPr>
            <b/>
            <sz val="8"/>
            <color indexed="81"/>
            <rFont val="Arial"/>
            <family val="2"/>
          </rPr>
          <t>Art 7:228 CSA:</t>
        </r>
        <r>
          <rPr>
            <sz val="8"/>
            <color indexed="81"/>
            <rFont val="Arial"/>
            <family val="2"/>
          </rPr>
          <t xml:space="preserve"> Lorsque, par suite de perte, l'actif net est réduit à un montant inférieur à la moitié du capital, l'organe d'administration doit, sauf dispositions plus rigoureuses dans les statuts, convoquer l'assemblée générale à une réunion à tenir dans les deux mois à dater du moment où la perte a été constatée ou aurait dû l'être en vertu des dispositions légales ou statutaires, en vue de décider de la dissolution de la société ou de mesures annoncées dans l'ordre du jour afin d'assurer la continuité de la société.
A moins que l'organe d'administration propose la dissolution de la société conformément à l'article 7:230, il expose dans un rapport spécial, tenu à la disposition des actionnaires au siège de la société quinze jours avant l'assemblée générale, les mesures qu'il propose pour assurer la continuité de la société. Ce rapport est annoncé dans l'ordre du jour. Une copie peut en être obtenue conformément à l'article 7:132. Une copie est également transmise sans délai aux personnes qui ont accompli les formalités requises par les statuts pour être admises à l'assemblée générale.
En cas d'absence du rapport prévu à l'alinéa 2 la décision de l'assemblée générale est nulle.
Les mêmes règles sont observées lorsque, par suite de perte, l'actif net est réduit à un montant inférieur au quart du capital mais, en ce cas, la dissolution aura lieu lorsqu'elle est approuvée par le quart des voix émises à l'assemblée, sans qu'il soit tenu compte des abstentions dans le numérateur ou dans le dénominateur.
Lorsque l'assemblée générale n'a pas été convoquée conformément au présent article, le dommage subi par les tiers est, sauf preuve contraire, présumé résulter de cette absence de convocation.
</t>
        </r>
        <r>
          <rPr>
            <b/>
            <sz val="8"/>
            <color indexed="81"/>
            <rFont val="Arial"/>
            <family val="2"/>
          </rPr>
          <t>Art 7:229 CSA:</t>
        </r>
        <r>
          <rPr>
            <sz val="8"/>
            <color indexed="81"/>
            <rFont val="Arial"/>
            <family val="2"/>
          </rPr>
          <t xml:space="preserve"> Lorsque l'actif net est réduit à un montant inférieur à 61 500 euros, tout intéressé ou le ministère public peut demander au tribunal la dissolution de la société. Le tribunal peut, le cas échéant, accorder à la société un délai contraignant en vue de régulariser sa situation.</t>
        </r>
      </text>
    </comment>
    <comment ref="K55" authorId="0" shapeId="0" xr:uid="{00000000-0006-0000-0100-000003000000}">
      <text>
        <r>
          <rPr>
            <b/>
            <sz val="8"/>
            <color indexed="81"/>
            <rFont val="Arial"/>
            <family val="2"/>
          </rPr>
          <t>Art 3:69 CSA:</t>
        </r>
        <r>
          <rPr>
            <sz val="8"/>
            <color indexed="81"/>
            <rFont val="Arial"/>
            <family val="2"/>
          </rPr>
          <t xml:space="preserve"> Les commissaires qui constatent dans l'exercice de leur mission, des faits graves et concordants susceptibles de compromettre la continuité de l'activité économique de la société, en informent l'organe d'administration par écrit et de manière circonstanciée.
Dans ce cas, l'organe d'administration doit délibérer sur les mesures qui devraient être prises pour assurer la continuité de l'activité économique de la société pendant une période minimale de douze mois.
Si dans un délai d'un mois à dater de la communication de l'information visée au premier alinéa, les commissaires n'ont pas été informés de la délibération de l'organe d'administration sur les mesures prises ou envisagées pour assurer la continuité de l'activité économique pendant une période minimale de douze mois, ou s'ils estiment que ces mesures ne sont pas susceptibles d'assurer la continuité de l'activité économique pendant une période minimale de douze mois ils peuvent communiquer par écrit leurs constatations au président du tribunal de l'entreprise. Dans ce cas, l'article 458 du Code pénal n'est pas applicable.</t>
        </r>
      </text>
    </comment>
    <comment ref="K57" authorId="0" shapeId="0" xr:uid="{00000000-0006-0000-0100-000004000000}">
      <text>
        <r>
          <rPr>
            <b/>
            <sz val="8"/>
            <color indexed="81"/>
            <rFont val="Arial"/>
            <family val="2"/>
          </rPr>
          <t>Art 3:6. § 1. 6° CSA:</t>
        </r>
        <r>
          <rPr>
            <sz val="8"/>
            <color indexed="81"/>
            <rFont val="Arial"/>
            <family val="2"/>
          </rPr>
          <t xml:space="preserve"> Le rapport de gestion comporte  une justification de l'application des règles comptables de continuité, au cas ou le bilan fait apparaître une perte reportée ou le compte de résultats fait apparaître pendant deux exercices successifs une perte de l'exercice.</t>
        </r>
      </text>
    </comment>
    <comment ref="K59" authorId="0" shapeId="0" xr:uid="{00000000-0006-0000-0100-000005000000}">
      <text>
        <r>
          <rPr>
            <b/>
            <sz val="8"/>
            <color indexed="81"/>
            <rFont val="Arial"/>
            <family val="2"/>
          </rPr>
          <t>Art 5:153 CSA:</t>
        </r>
        <r>
          <rPr>
            <sz val="8"/>
            <color indexed="81"/>
            <rFont val="Arial"/>
            <family val="2"/>
          </rPr>
          <t xml:space="preserve"> § 1er. Lorsque l'actif net risque de devenir ou est devenu négatif, l'organe d'administration doit, sauf dispositions plus rigoureuses dans les statuts, convoquer l'assemblée générale à une réunion à tenir dans les deux mois de la date à laquelle cette situation a été constatée ou aurait dû l'être en vertu de dispositions légales ou statutaires, en vue de décider de la dissolution de la société ou de mesures annoncées dans l'ordre du jour afin d'assurer la continuité de la société.
A moins que l'organe d'administration propose la dissolution de la société conformément à l'article 5:157, il expose dans un rapport spécial les mesures qu'il propose pour assurer la continuité de la société. Ce rapport est annoncé dans l'ordre du jour. Une copie peut en être obtenue conformément à l'article 5:84.
En cas d'absence du rapport visé à l'alinéa 2 la décision de l'assemblée générale est nulle.
§ 2. Il est procédé de la même manière que celle visée au paragraphe 1er lorsque l'organe d'administration constate qu'il n'est plus certain que la société, selon les développements auxquels on peut raisonnablement s'attendre, sera en mesure de s'acquitter de ses dettes au fur et à mesure de leur échéance pendant au moins les douze mois suivants.
§ 3. Lorsque l'assemblée générale n'a pas été convoquée conformément au présent article, le dommage subi par les tiers est, sauf preuve contraire, présumé résulter de cette absence de convocation.
§ 4. Après que l'organe d'administration a rempli une première fois les obligations visées aux paragraphes 1er et 2, il n'est plus tenu de convoquer l'assemblée générale pour les mêmes motifs pendant les douze mois suivant la convocation initiale.</t>
        </r>
      </text>
    </comment>
    <comment ref="K64" authorId="0" shapeId="0" xr:uid="{AC8D12B9-8D10-45A0-876D-2E9C87CAEE7C}">
      <text>
        <r>
          <rPr>
            <b/>
            <sz val="8"/>
            <color indexed="81"/>
            <rFont val="Arial"/>
            <family val="2"/>
          </rPr>
          <t>Art 3:69 CSA:</t>
        </r>
        <r>
          <rPr>
            <sz val="8"/>
            <color indexed="81"/>
            <rFont val="Arial"/>
            <family val="2"/>
          </rPr>
          <t xml:space="preserve"> Les commissaires qui constatent dans l'exercice de leur mission, des faits graves et concordants susceptibles de compromettre la continuité de l'activité économique de la société, en informent l'organe d'administration par écrit et de manière circonstanciée.
Dans ce cas, l'organe d'administration doit délibérer sur les mesures qui devraient être prises pour assurer la continuité de l'activité économique de la société pendant une période minimale de douze mois.
Si dans un délai d'un mois à dater de la communication de l'information visée au premier alinéa, les commissaires n'ont pas été informés de la délibération de l'organe d'administration sur les mesures prises ou envisagées pour assurer la continuité de l'activité économique pendant une période minimale de douze mois, ou s'ils estiment que ces mesures ne sont pas susceptibles d'assurer la continuité de l'activité économique pendant une période minimale de douze mois ils peuvent communiquer par écrit leurs constatations au président du tribunal de l'entreprise. Dans ce cas, l'article 458 du Code pénal n'est pas applicable.</t>
        </r>
      </text>
    </comment>
    <comment ref="K66" authorId="0" shapeId="0" xr:uid="{B77F81BF-13AF-486C-8BCA-A35EEBE06E35}">
      <text>
        <r>
          <rPr>
            <b/>
            <sz val="8"/>
            <color indexed="81"/>
            <rFont val="Arial"/>
            <family val="2"/>
          </rPr>
          <t xml:space="preserve">Art 3:6. § 1. 6° CSA: </t>
        </r>
        <r>
          <rPr>
            <sz val="8"/>
            <color indexed="81"/>
            <rFont val="Arial"/>
            <family val="2"/>
          </rPr>
          <t>Le rapport de gestion comporte  une justification de l'application des règles comptables de continuité, au cas ou le bilan fait apparaître une perte reportée ou le compte de résultats fait apparaître pendant deux exercices successifs une perte de l'exercice.</t>
        </r>
      </text>
    </comment>
    <comment ref="K68" authorId="0" shapeId="0" xr:uid="{F8310732-BFDB-4D88-A8CF-6B0CA35DE290}">
      <text>
        <r>
          <rPr>
            <b/>
            <sz val="8"/>
            <color indexed="81"/>
            <rFont val="Arial"/>
            <family val="2"/>
          </rPr>
          <t>Art 6:119 CSA:</t>
        </r>
        <r>
          <rPr>
            <sz val="8"/>
            <color indexed="81"/>
            <rFont val="Arial"/>
            <family val="2"/>
          </rPr>
          <t xml:space="preserve"> § 1er. Lorsque l'actif net risque de devenir ou est devenu négatif, l'organe d'administration doit, sauf dispositions plus rigoureuses dans les statuts, convoquer l'assemblée générale à une réunion à tenir dans les deux mois de la date à laquelle cette situation a été constatée ou aurait dû l'être constatée en vertu des dispositions légales ou statutaires, en vue de décider de la dissolution de la société ou de mesures annoncées dans l'ordre du jour afin d'assurer la continuité de la société.
A moins que l'organe d'administration propose la dissolution de la société conformément à l'article 6:125, il expose dans un rapport spécial les mesures qu'il propose pour assurer la continuité de la société. Ce rapport est annoncé dans l'ordre du jour. Une copie peut en être obtenue conformément à l'article 6:70, § 2.
En cas d'absence du rapport visé à l'alinéa 2, la décision de l'assemblée générale est nulle.
§ 2. Il est procédé de la même manière que celle visée au paragraphe 1er lorsque l'organe d'administration constate qu'il n'est plus certain que la société, selon les développements auxquels on peut raisonnablement s'attendre, sera en mesure de s'acquitter de ses dettes au fur et à mesure de leur échéance pendant au moins les douze mois suivants.
§ 3. Lorsque l'assemblée générale n'a pas été convoquée conformément au présent article, le dommage subi par les tiers est, sauf preuve contraire, présumé résulter de cette absence de convocation.
§ 4. Après que l'organe d'administration a rempli une première fois les obligations visées aux paragraphes 1er et 2, il n'est plus tenu de convoquer l'assemblée générale pour les mêmes motifs pendant les douze mois suivant la convocation initiale.</t>
        </r>
      </text>
    </comment>
    <comment ref="K69" authorId="0" shapeId="0" xr:uid="{4EF047AE-101F-4D76-9DD0-905C5454B221}">
      <text>
        <r>
          <rPr>
            <b/>
            <sz val="8"/>
            <color indexed="81"/>
            <rFont val="Arial"/>
            <family val="2"/>
          </rPr>
          <t>Art 3:69 CSA:</t>
        </r>
        <r>
          <rPr>
            <sz val="8"/>
            <color indexed="81"/>
            <rFont val="Arial"/>
            <family val="2"/>
          </rPr>
          <t xml:space="preserve"> Les commissaires qui constatent dans l'exercice de leur mission, des faits graves et concordants susceptibles de compromettre la continuité de l'activité économique de la société, en informent l'organe d'administration par écrit et de manière circonstanciée.
Dans ce cas, l'organe d'administration doit délibérer sur les mesures qui devraient être prises pour assurer la continuité de l'activité économique de la société pendant une période minimale de douze mois.
Si dans un délai d'un mois à dater de la communication de l'information visée au premier alinéa, les commissaires n'ont pas été informés de la délibération de l'organe d'administration sur les mesures prises ou envisagées pour assurer la continuité de l'activité économique pendant une période minimale de douze mois, ou s'ils estiment que ces mesures ne sont pas susceptibles d'assurer la continuité de l'activité économique pendant une période minimale de douze mois ils peuvent communiquer par écrit leurs constatations au président du tribunal de l'entreprise. Dans ce cas, l'article 458 du Code pénal n'est pas applicable.</t>
        </r>
      </text>
    </comment>
    <comment ref="K71" authorId="0" shapeId="0" xr:uid="{C1B94606-E334-4EA5-A60A-828B0D50D45F}">
      <text>
        <r>
          <rPr>
            <b/>
            <sz val="8"/>
            <color indexed="81"/>
            <rFont val="Arial"/>
            <family val="2"/>
          </rPr>
          <t>Art 3:48 §2 6° CSA:</t>
        </r>
        <r>
          <rPr>
            <sz val="8"/>
            <color indexed="81"/>
            <rFont val="Arial"/>
            <family val="2"/>
          </rPr>
          <t xml:space="preserve"> Au cas ou le bilan fait apparaître une perte reportée ou le compte de résultats fait apparaître pendant deux exercices successifs une perte de l'exercice, le rapport de gestion comporte une justification de l'application des règles comptables de continuité. </t>
        </r>
      </text>
    </comment>
    <comment ref="K74" authorId="0" shapeId="0" xr:uid="{9316748C-7420-4A9E-A59E-6CB6044EAB04}">
      <text>
        <r>
          <rPr>
            <b/>
            <sz val="8"/>
            <color indexed="81"/>
            <rFont val="Arial"/>
            <family val="2"/>
          </rPr>
          <t>Art 3:69 CSA:</t>
        </r>
        <r>
          <rPr>
            <sz val="8"/>
            <color indexed="81"/>
            <rFont val="Arial"/>
            <family val="2"/>
          </rPr>
          <t xml:space="preserve"> Les commissaires qui constatent dans l'exercice de leur mission, des faits graves et concordants susceptibles de compromettre la continuité de l'activité économique de la société, en informent l'organe d'administration par écrit et de manière circonstanciée.
Dans ce cas, l'organe d'administration doit délibérer sur les mesures qui devraient être prises pour assurer la continuité de l'activité économique de la société pendant une période minimale de douze mois.
Si dans un délai d'un mois à dater de la communication de l'information visée au premier alinéa, les commissaires n'ont pas été informés de la délibération de l'organe d'administration sur les mesures prises ou envisagées pour assurer la continuité de l'activité économique pendant une période minimale de douze mois, ou s'ils estiment que ces mesures ne sont pas susceptibles d'assurer la continuité de l'activité économique pendant une période minimale de douze mois ils peuvent communiquer par écrit leurs constatations au président du tribunal de l'entreprise. Dans ce cas, l'article 458 du Code pénal n'est pas applicable.</t>
        </r>
      </text>
    </comment>
    <comment ref="G129" authorId="0" shapeId="0" xr:uid="{00000000-0006-0000-0100-00000C000000}">
      <text>
        <r>
          <rPr>
            <b/>
            <sz val="8"/>
            <color indexed="81"/>
            <rFont val="Arial"/>
            <family val="2"/>
          </rPr>
          <t xml:space="preserve">Art 3:69 CSA: </t>
        </r>
        <r>
          <rPr>
            <sz val="8"/>
            <color indexed="81"/>
            <rFont val="Arial"/>
            <family val="2"/>
          </rPr>
          <t>Les commissaires qui constatent dans l'exercice de leur mission, des faits graves et concordants susceptibles de compromettre la continuité de l'activité économique de la société, en informent l'organe d'administration par écrit et de manière circonstanciée.
Dans ce cas, l'organe d'administration doit délibérer sur les mesures qui devraient être prises pour assurer la continuité de l'activité économique de la société pendant une période minimale de douze mois.
Si dans un délai d'un mois à dater de la communication de l'information visée au premier alinéa, les commissaires n'ont pas été informés de la délibération de l'organe d'administration sur les mesures prises ou envisagées pour assurer la continuité de l'activité économique pendant une période minimale de douze mois, ou s'ils estiment que ces mesures ne sont pas susceptibles d'assurer la continuité de l'activité économique pendant une période minimale de douze mois ils peuvent communiquer par écrit leurs constatations au président du tribunal de l'entreprise. Dans ce cas, l'article 458 du Code pénal n'est pas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Van Loon</author>
  </authors>
  <commentList>
    <comment ref="B99" authorId="0" shapeId="0" xr:uid="{00000000-0006-0000-0300-000001000000}">
      <text>
        <r>
          <rPr>
            <sz val="9"/>
            <color indexed="81"/>
            <rFont val="Tahoma"/>
            <family val="2"/>
          </rPr>
          <t>Dans certaines publications, ceux-ci ne sont pas inclus. 
Ici, le professionnel devra user de son jugement professionnel en fonction de la situation concrète, de la nature de la subvention, des conditions sous-jacentes, de la possibilité de récupération, de la charge fiscale, ... 
Cependant, il ne nous parait pas prudent de considérer le montant non amorti des subsides en capital comme faisant partie des réserves distribuables.
Les réserves immunisées sont quant à elles légalement distribuables, mais par souci de prudence, un impôt différé devra être pris en compte.</t>
        </r>
      </text>
    </comment>
  </commentList>
</comments>
</file>

<file path=xl/sharedStrings.xml><?xml version="1.0" encoding="utf-8"?>
<sst xmlns="http://schemas.openxmlformats.org/spreadsheetml/2006/main" count="411" uniqueCount="350">
  <si>
    <t>Appréciation de l’évaluation de continuité d’exploitation</t>
  </si>
  <si>
    <t>Référence</t>
  </si>
  <si>
    <t>Client :</t>
  </si>
  <si>
    <t>Société XYZ</t>
  </si>
  <si>
    <t>Période:</t>
  </si>
  <si>
    <t>Introduction et objectif de l’audit</t>
  </si>
  <si>
    <t>1. Existe-t-il une incertitude significative relative à la continuité  d’exploitation ?</t>
  </si>
  <si>
    <t>2. Opinion dans le cadre d’une incertitude significative relative à la continuité d’exploitation</t>
  </si>
  <si>
    <t>Évaluation de continuité d’exploitation</t>
  </si>
  <si>
    <r>
      <rPr>
        <b/>
        <i/>
        <u/>
        <sz val="8"/>
        <color theme="1"/>
        <rFont val="Arial"/>
        <family val="2"/>
      </rPr>
      <t>Lignes directrices</t>
    </r>
    <r>
      <rPr>
        <i/>
        <sz val="8"/>
        <color theme="1"/>
        <rFont val="Arial"/>
        <family val="2"/>
      </rPr>
      <t xml:space="preserve">
</t>
    </r>
    <r>
      <rPr>
        <i/>
        <sz val="8"/>
        <color theme="1"/>
        <rFont val="Arial"/>
        <family val="2"/>
      </rPr>
      <t>Ce document de travail contient des formules.</t>
    </r>
    <r>
      <rPr>
        <i/>
        <sz val="8"/>
        <color theme="1"/>
        <rFont val="Arial"/>
        <family val="2"/>
      </rPr>
      <t xml:space="preserve"> </t>
    </r>
    <r>
      <rPr>
        <i/>
        <sz val="8"/>
        <color theme="1"/>
        <rFont val="Arial"/>
        <family val="2"/>
      </rPr>
      <t>Certaines formules IF seront écrasées par vos constatations/commentaires.</t>
    </r>
    <r>
      <rPr>
        <i/>
        <sz val="8"/>
        <color theme="1"/>
        <rFont val="Arial"/>
        <family val="2"/>
      </rPr>
      <t xml:space="preserve">
</t>
    </r>
    <r>
      <rPr>
        <i/>
        <sz val="8"/>
        <color theme="1"/>
        <rFont val="Arial"/>
        <family val="2"/>
      </rPr>
      <t>Par conséquent, veuillez toujours démarrer d'un modèle original vierge.</t>
    </r>
    <r>
      <rPr>
        <i/>
        <sz val="8"/>
        <color theme="1"/>
        <rFont val="Arial"/>
        <family val="2"/>
      </rPr>
      <t xml:space="preserve">
</t>
    </r>
    <r>
      <rPr>
        <i/>
        <sz val="8"/>
        <color theme="1"/>
        <rFont val="Arial"/>
        <family val="2"/>
      </rPr>
      <t>Vous trouverez des indications dans les cellules jaunes sur le côté droit du document de travail.</t>
    </r>
  </si>
  <si>
    <t>1. Entretien avec l’organe d’administration</t>
  </si>
  <si>
    <t>L’évaluation de continuité d’exploitation doit être discutée avec l’organe d’administration.</t>
  </si>
  <si>
    <t>Date :</t>
  </si>
  <si>
    <t>Entretien avec :</t>
  </si>
  <si>
    <t>Veuillez indiquer le nom et la fonction</t>
  </si>
  <si>
    <t>Questions / sujets</t>
  </si>
  <si>
    <t>Réponse de l’organe d’administration</t>
  </si>
  <si>
    <t>1.</t>
  </si>
  <si>
    <t>2.</t>
  </si>
  <si>
    <t>3.</t>
  </si>
  <si>
    <t>4.</t>
  </si>
  <si>
    <t>5.</t>
  </si>
  <si>
    <t>6.</t>
  </si>
  <si>
    <t>7.</t>
  </si>
  <si>
    <t>8.</t>
  </si>
  <si>
    <t>9.</t>
  </si>
  <si>
    <t>10.</t>
  </si>
  <si>
    <t>1.1.  Argumentation/position de l’organe d’administration</t>
  </si>
  <si>
    <t>L’organe d’administration a-t-il retenu une hypothèse de continuité d'exploitation ?</t>
  </si>
  <si>
    <t>Non</t>
  </si>
  <si>
    <t>2. Indicateurs de risque qualitatifs</t>
  </si>
  <si>
    <t>Lien vers l’onglet 3. Indicateurs qualitatifs</t>
  </si>
  <si>
    <t>3. Indicateurs de risque quantitatifs</t>
  </si>
  <si>
    <t>SA :</t>
  </si>
  <si>
    <t xml:space="preserve"> - Justification de l’hypothèse de continuité d’exploitation dans le rapport de gestion : Art 3:6 § 1er, 6° CSA</t>
  </si>
  <si>
    <t xml:space="preserve"> - Justification  de l’hypothèse de continuité d’exploitation lorsqu’il n’y a pas de rapport de gestion : Art. 3:4 CSA</t>
  </si>
  <si>
    <t xml:space="preserve"> - Procédure de sonnette d'alarme : Art. 7:228 - 7:229 CSA</t>
  </si>
  <si>
    <t xml:space="preserve"> - Faits graves et concordants : Art. 3:69 CSA</t>
  </si>
  <si>
    <t>SRL :</t>
  </si>
  <si>
    <t>Lien vers l’onglet 4. Indicateurs quantitatifs</t>
  </si>
  <si>
    <t>SC :</t>
  </si>
  <si>
    <t>A-t-on identifié des indicateurs quantitatifs qui pourraient mettre en évidence des problèmes de continuité d’exploitation?</t>
  </si>
  <si>
    <t xml:space="preserve"> - Procédure de sonnette d'alarme Art. 6:119 CSA</t>
  </si>
  <si>
    <t>ASBL :</t>
  </si>
  <si>
    <t>4. Opinion sur les indicateurs de risque qualitatifs et quantitatifs</t>
  </si>
  <si>
    <t>Si aucun problème de continuité d’exploitation n’a été identifié, veuillez masquer les procédures ci-dessous en fermant ce texte (en cliquant sur le signe moins).</t>
  </si>
  <si>
    <t>5. Facteurs atténuants</t>
  </si>
  <si>
    <t>L'importance des constatations susmentionnées peut souvent être atténuée par d'autres facteurs.</t>
  </si>
  <si>
    <t>Ces facteurs atténuants sont examinés ci-dessous.</t>
  </si>
  <si>
    <t>5.1. Évaluation du plan d’action élaboré par l’organe d’administration</t>
  </si>
  <si>
    <t>Veuillez adapter le texte.</t>
  </si>
  <si>
    <t>Veuillez ajouter la référence.</t>
  </si>
  <si>
    <t>Oui</t>
  </si>
  <si>
    <t>5.2. Lettre de confort</t>
  </si>
  <si>
    <r>
      <rPr>
        <sz val="10"/>
        <color theme="1"/>
        <rFont val="Arial"/>
        <family val="2"/>
      </rPr>
      <t xml:space="preserve">La lettre de confort est enregistrée sous la référence </t>
    </r>
    <r>
      <rPr>
        <b/>
        <sz val="10"/>
        <color rgb="FFFF0000"/>
        <rFont val="Arial"/>
        <family val="2"/>
      </rPr>
      <t>xxxx</t>
    </r>
    <r>
      <rPr>
        <sz val="10"/>
        <color theme="1"/>
        <rFont val="Arial"/>
        <family val="2"/>
      </rPr>
      <t>.</t>
    </r>
  </si>
  <si>
    <t>5.3. Autres facteurs atténuants</t>
  </si>
  <si>
    <t>6. Conclusion</t>
  </si>
  <si>
    <t>6.1. Lettre rédigée dans le cadre de l’art. 3:69 CSA</t>
  </si>
  <si>
    <t>Une lettre a-t-elle été rédigée dans le cadre de l’art. 3:69 CSA et envoyée à l'organe d’administration ?</t>
  </si>
  <si>
    <t>Si une lettre a été envoyée, veuillez ajouter la référence.</t>
  </si>
  <si>
    <t>Si vous n'avez pas envoyé de lettre, veuillez documenter vos motifs.</t>
  </si>
  <si>
    <t xml:space="preserve">Avez-vous été informé, dans un délai d’un mois à dater de la communication de votre information, de la délibération de l’organe d’administration sur les mesures prises ou envisagées pour assurer la continuité de l’activité économique pendant une période minimale de 12 mois (art. 2:52 CSA) ? </t>
  </si>
  <si>
    <t>Si une communication a été reçue, veuillez ajouter la référence.</t>
  </si>
  <si>
    <t>Veuillez ajouter brièvement vos commentaires ici ou vous référer à l'évaluation ci-dessus du plan d'action élaboré par l’organe d’administration.</t>
  </si>
  <si>
    <t>6.3. Impact sur le rapport d’audit</t>
  </si>
  <si>
    <t>Lien vers l’onglet 1. Intro &amp; arbre de décision</t>
  </si>
  <si>
    <t>Évaluation de continuité d’exploitation - Indicateurs de risque qualitatifs</t>
  </si>
  <si>
    <t>Afin de pouvoir apprécier l’évaluation de continuité d’exploitation, nous devons examiner et évaluer les indicateurs qualitatifs.</t>
  </si>
  <si>
    <t>La liste ci-après donne des exemples d'événements ou de conditions qui, pris isolément ou dans leur ensemble, sont susceptibles de jeter un doute important sur la capacité de l’entité à poursuivre son exploitation. Cette liste n'est pas exhaustive, pas plus que l'existence d'un ou de plusieurs des éléments cités ne signifie dans tous les cas qu'il existe une incertitude significative.</t>
  </si>
  <si>
    <t>Applicables ?</t>
  </si>
  <si>
    <r>
      <rPr>
        <b/>
        <sz val="10"/>
        <color theme="1"/>
        <rFont val="Arial"/>
        <family val="2"/>
      </rPr>
      <t>Observations / Commentaires de l’organe d’administration</t>
    </r>
  </si>
  <si>
    <t>1. Indices de nature financière</t>
  </si>
  <si>
    <t>1.1. Évolution défavorable de la structure financière et de la rentabilité</t>
  </si>
  <si>
    <t>Y a-t-il un recours excessif au crédit à court terme pour financer des actifs à long terme ?</t>
  </si>
  <si>
    <t>1.2. Difficulté à assurer la disponibilité des moyens de financement</t>
  </si>
  <si>
    <t>Les fournisseurs refusent-ils d'accorder un crédit et des paiements en espèces sont-ils exigés ?</t>
  </si>
  <si>
    <t>1.3. Autres indices de nature financière</t>
  </si>
  <si>
    <t>L'entité est-elle liée par des contrats ou des engagements non rentables ?</t>
  </si>
  <si>
    <t>2. indices de nature opérationnelle</t>
  </si>
  <si>
    <t>L’entité est-elle menacée par l’émergence d’un concurrent prospère ou d’un produit concurrentiel ?</t>
  </si>
  <si>
    <t>La société réduit-elle indûment les primes d’assurance ?</t>
  </si>
  <si>
    <t>Y a-t-il une pénurie de matières premières essentielles ou de stocks importants ?</t>
  </si>
  <si>
    <t>3. Autres indices</t>
  </si>
  <si>
    <t>Y a-t-il des indices d’une situation financière difficile de la société mère ?</t>
  </si>
  <si>
    <t>L’entité n’est-elle pas ou insuffisamment assurée pour certains risques ?</t>
  </si>
  <si>
    <t>Le permis d’exploitation est-il toujours valable ? Y a-t-il des problèmes de renouvellement du permis d'exploitation ?</t>
  </si>
  <si>
    <t>Des risques environnementaux significatifs ont-ils été identifiés ?</t>
  </si>
  <si>
    <t>4.1. Subventions</t>
  </si>
  <si>
    <t>4.2. Autres revenus</t>
  </si>
  <si>
    <t>Y a-t-il une forte volatilité des cotisations des membres ?</t>
  </si>
  <si>
    <t>La couverture des charges fixes dépend-elle fortement des legs et des dons ?</t>
  </si>
  <si>
    <t>4.3. Questions fiscales</t>
  </si>
  <si>
    <t>4.4. Autres indices pour le secteur non marchand</t>
  </si>
  <si>
    <r>
      <rPr>
        <sz val="10"/>
        <color theme="1"/>
        <rFont val="Arial"/>
        <family val="2"/>
      </rPr>
      <t>...</t>
    </r>
  </si>
  <si>
    <t>Évaluation de continuité d’exploitation - Indicateurs de risque quantitatifs</t>
  </si>
  <si>
    <t>Données</t>
  </si>
  <si>
    <t>SA</t>
  </si>
  <si>
    <t>Veuillez faire votre choix.</t>
  </si>
  <si>
    <t>Exercice précédent clôturé</t>
  </si>
  <si>
    <t>Exercice en cours intermédiaire</t>
  </si>
  <si>
    <t>Exercice en cours clôturé</t>
  </si>
  <si>
    <t>Exercice suivant intermédiaire</t>
  </si>
  <si>
    <t>Budget pour l’exercice suivant</t>
  </si>
  <si>
    <t>Résultat de l'exercice</t>
  </si>
  <si>
    <t>(+ bénéfice / - perte)</t>
  </si>
  <si>
    <t>Résultat reporté de l'exercice (après répartition des résultats)</t>
  </si>
  <si>
    <t>Actifs circulants</t>
  </si>
  <si>
    <t>Capital emprunté à court terme</t>
  </si>
  <si>
    <t>Total du passif</t>
  </si>
  <si>
    <t>Actif net</t>
  </si>
  <si>
    <t>Une limite de 50% est appliquée.</t>
  </si>
  <si>
    <t>Résultat reporté</t>
  </si>
  <si>
    <t>Liquidité</t>
  </si>
  <si>
    <t>Ratio actuel</t>
  </si>
  <si>
    <t>Une limite de 1,00 est appliquée.</t>
  </si>
  <si>
    <t>Solvabilité</t>
  </si>
  <si>
    <t>Ratio de solvabilité</t>
  </si>
  <si>
    <t>Une limite de 40 % est appliquée.</t>
  </si>
  <si>
    <t>(une limite indicative de 40 % a été appliquée)</t>
  </si>
  <si>
    <t>Test d’actif net &amp; test de liquidité</t>
  </si>
  <si>
    <t>Cette section s’applique à la société à responsabilité limitée (SRL) et à la société coopérative (SC).</t>
  </si>
  <si>
    <t>Test d’actif net</t>
  </si>
  <si>
    <t>Décision de principe prise par :</t>
  </si>
  <si>
    <t>Assemblée générale</t>
  </si>
  <si>
    <t>Si l'organe d’administration prend la décision de distribution, cette compétence est-elle reprise dans les statuts ?</t>
  </si>
  <si>
    <t>Bénéfice pouvant être distribué :</t>
  </si>
  <si>
    <t>+/- résultat reporté</t>
  </si>
  <si>
    <t>+ bénéfice / - perte de l’exercice en cours</t>
  </si>
  <si>
    <t>2) Quel est l’actif maximum distribuable ?</t>
  </si>
  <si>
    <t xml:space="preserve">    Ceci est établi sur la base des derniers comptes annuels approuvés ou d’un état plus récent résumant la situation active et passive, évalué par le commissaire.</t>
  </si>
  <si>
    <t>total de l’actif</t>
  </si>
  <si>
    <t>- provisions</t>
  </si>
  <si>
    <t>- dettes</t>
  </si>
  <si>
    <t>actif net</t>
  </si>
  <si>
    <t>- frais de recherche et de développement non encore amortis</t>
  </si>
  <si>
    <t>actif net rectifié</t>
  </si>
  <si>
    <t xml:space="preserve">     + les subsides en capital</t>
  </si>
  <si>
    <t>actif maximum distribuable</t>
  </si>
  <si>
    <t>3) Conclusion :</t>
  </si>
  <si>
    <t>Si oui, le montant maximum à distribuer s’élève à :</t>
  </si>
  <si>
    <t>Test de liquidité</t>
  </si>
  <si>
    <t>1) Examen limité des données comptables et financières historiques</t>
  </si>
  <si>
    <t>A cet égard, nous nous référons à nos procédures documentées dans le présent document de travail et aux autres procédures documentées dans le dossier d'audit.</t>
  </si>
  <si>
    <t>2) Examen limité des données comptables et financières prospectives</t>
  </si>
  <si>
    <t>Les informations financières prévisionnelles (y compris les prévisions et/ou projections sous-jacentes) ont été préparées par l’organe d’administration.</t>
  </si>
  <si>
    <r>
      <rPr>
        <sz val="10"/>
        <color theme="1"/>
        <rFont val="Arial"/>
        <family val="2"/>
      </rPr>
      <t xml:space="preserve">Les </t>
    </r>
    <r>
      <rPr>
        <u/>
        <sz val="10"/>
        <color theme="1"/>
        <rFont val="Arial"/>
        <family val="2"/>
      </rPr>
      <t>estimations les plus plausibles</t>
    </r>
    <r>
      <rPr>
        <sz val="10"/>
        <color theme="1"/>
        <rFont val="Arial"/>
        <family val="2"/>
      </rPr>
      <t xml:space="preserve"> sont des hypothèses relatives à des événements futurs escomptés par la direction et en fonction des actions que celle-ci envisage de prendre à la date de préparation de ces informations (p. ex. le tableau des flux de trésorerie).</t>
    </r>
  </si>
  <si>
    <r>
      <rPr>
        <sz val="10"/>
        <color theme="1"/>
        <rFont val="Arial"/>
        <family val="2"/>
      </rPr>
      <t xml:space="preserve">Les </t>
    </r>
    <r>
      <rPr>
        <u/>
        <sz val="10"/>
        <color theme="1"/>
        <rFont val="Arial"/>
        <family val="2"/>
      </rPr>
      <t>hypothèses théoriques</t>
    </r>
    <r>
      <rPr>
        <sz val="10"/>
        <color theme="1"/>
        <rFont val="Arial"/>
        <family val="2"/>
      </rPr>
      <t xml:space="preserve"> sont des hypothèses relatives à des événements futurs et des actions de la direction qui peuvent se produire ou non (p. ex. le cas d'une entité envisageant un changement radical de ses activités).</t>
    </r>
  </si>
  <si>
    <r>
      <rPr>
        <sz val="10"/>
        <color theme="1"/>
        <rFont val="Arial"/>
        <family val="2"/>
      </rPr>
      <t xml:space="preserve">Ces informations financières prévisionnelles et le rapport établi par l’organe d’administration sont conservés dans le dossier d’audit sous la référence </t>
    </r>
    <r>
      <rPr>
        <b/>
        <sz val="10"/>
        <color rgb="FFFF0000"/>
        <rFont val="Arial"/>
        <family val="2"/>
      </rPr>
      <t>xxxx</t>
    </r>
    <r>
      <rPr>
        <sz val="10"/>
        <color theme="1"/>
        <rFont val="Arial"/>
        <family val="2"/>
      </rPr>
      <t>.</t>
    </r>
  </si>
  <si>
    <t>Pour le ratio de liquidité calculé sur les chiffres intermédiaires de l’exercice suivant et calculé sur le budget de l’exercice suivant, nous nous référons à ce qui précède.</t>
  </si>
  <si>
    <t>Pour un tableau des flux de trésorerie pour l'exercice précédent, l'exercice en cours et l’exercice suivant, nous nous référons à ce qui suit.</t>
  </si>
  <si>
    <t>Examen limité des données comptables et financières prospectives :</t>
  </si>
  <si>
    <t>Oui / Non / NA</t>
  </si>
  <si>
    <t>Les informations financières prévisionnelles ont-elles été correctement préparées compte tenu des hypothèses ?</t>
  </si>
  <si>
    <t>Les informations financières prévisionnelles sont-elles correctement présentées et toutes les hypothèses significatives sont-elles correctement renseignées en annexe, en ce compris une indication claire s’il s’agit des estimations les plus plausibles ou de hypothèses théoriques ?</t>
  </si>
  <si>
    <t>Dans la négative, l’organe d’administration a-t-il élaboré une justification adéquate ?</t>
  </si>
  <si>
    <t>A la suite de la distribution, la société pourra-t-elle, en fonction des développements auxquels on peut raisonnablement s’attendre, continuer à s’acquitter de ses dettes au fur et à mesure de leur échéance pendant une période d’au moins 12 mois à compter de la date de la distribution ?</t>
  </si>
  <si>
    <t>Le professionnel estime-t-il qu’une période de plus de 12 mois est nécessaire pour l’évaluation ?</t>
  </si>
  <si>
    <t>L’organe d’administration a-t-il également tenu compte des événements dont il a déjà connaissance et qui sont susceptibles d’avoir dans l’avenir un impact important sur la position de liquidité de la société ?</t>
  </si>
  <si>
    <t>3) Conclusion</t>
  </si>
  <si>
    <t>Le test de liquidité a-t-il été évalué positif ?</t>
  </si>
  <si>
    <t>Lien vers l’onglet 4A. Flux de trésorerie détaillé</t>
  </si>
  <si>
    <t>BNB Centrale des bilans - Dossier d’entreprise</t>
  </si>
  <si>
    <t>Naviguez vers le Dossier d’entreprise sur le site de la BNB.</t>
  </si>
  <si>
    <t>Créez un dossier d’entreprise de la société contrôlée.</t>
  </si>
  <si>
    <r>
      <rPr>
        <i/>
        <u/>
        <sz val="10"/>
        <color theme="1"/>
        <rFont val="Arial"/>
        <family val="2"/>
      </rPr>
      <t>Attention :</t>
    </r>
    <r>
      <rPr>
        <i/>
        <sz val="10"/>
        <color theme="1"/>
        <rFont val="Arial"/>
        <family val="2"/>
      </rPr>
      <t xml:space="preserve"> </t>
    </r>
    <r>
      <rPr>
        <i/>
        <sz val="10"/>
        <color theme="1"/>
        <rFont val="Arial"/>
        <family val="2"/>
      </rPr>
      <t>Le dossier d’entreprise est payant.</t>
    </r>
  </si>
  <si>
    <t>Tableau des flux de trésorerie</t>
  </si>
  <si>
    <t>Veuillez masquer cet onglet si vous ne l’utilisez pas.</t>
  </si>
  <si>
    <t>Exercice en cours premier trimestre</t>
  </si>
  <si>
    <t>Exercice en cours deuxième trimestre</t>
  </si>
  <si>
    <t>Exercice en cours troisième trimestre</t>
  </si>
  <si>
    <t>Explication des écarts importants</t>
  </si>
  <si>
    <t>Flux de trésorerie provenant des activités opérationnelles</t>
  </si>
  <si>
    <t>Résultat net</t>
  </si>
  <si>
    <t>Les cellules blanches contiennent des formules et renvoient aux données de l'onglet 4.
Les cellules bleues doivent être remplies.</t>
  </si>
  <si>
    <t>    - +/- Amortissements et provisions (hors actifs circulants)</t>
  </si>
  <si>
    <t>Amortissements et réductions de valeur sur immobilisations non financières</t>
  </si>
  <si>
    <t>Provisions pour risques et charges</t>
  </si>
  <si>
    <t>Amortissements et réductions de valeur exceptionnels sur immobilisations non financières</t>
  </si>
  <si>
    <t>Provisions exceptionnelles pour risques et charges</t>
  </si>
  <si>
    <t>    - Bénéfice / perte (-) sur la vente d’actifs immobilisés</t>
  </si>
  <si>
    <t>    - Utilisation de subsides en capital</t>
  </si>
  <si>
    <t xml:space="preserve"> I. Flux de trésorerie provenant des activités opérationnelles</t>
  </si>
  <si>
    <t>    - Variations des stocks</t>
  </si>
  <si>
    <t>Stocks</t>
  </si>
  <si>
    <t>Réductions de valeur sur stocks, commandes en cours d'exécution</t>
  </si>
  <si>
    <t>    - Variations des créances commerciales</t>
  </si>
  <si>
    <t>Créances commerciales</t>
  </si>
  <si>
    <t>Réductions de valeur sur créances commerciales</t>
  </si>
  <si>
    <t>    + Variations des dettes commerciales</t>
  </si>
  <si>
    <t xml:space="preserve">    - Variations des autres créances liées à l’activité </t>
  </si>
  <si>
    <t>Autres créances</t>
  </si>
  <si>
    <t>Réductions de valeur sur d’autres créances</t>
  </si>
  <si>
    <t>Comptes de régularisation à l’actif</t>
  </si>
  <si>
    <t>    + Variations des autres dettes</t>
  </si>
  <si>
    <t>Dettes fiscales, salariales et sociales</t>
  </si>
  <si>
    <t>Acomptes reçus sur commandes</t>
  </si>
  <si>
    <t>Autres dettes</t>
  </si>
  <si>
    <t>Comptes de régularisation au passif</t>
  </si>
  <si>
    <t>II. Flux de trésorerie net provenant des activités opérationnelles</t>
  </si>
  <si>
    <t>Flux de trésorerie provenant des activités d'investissement</t>
  </si>
  <si>
    <t>- Acquisition d’actifs immobilisés</t>
  </si>
  <si>
    <t>Frais d'établissement</t>
  </si>
  <si>
    <t>Concessions, brevets, licences, savoir-faire, marques et droits similaires</t>
  </si>
  <si>
    <t>Terrains et constructions</t>
  </si>
  <si>
    <t>Installations, machines et outillage</t>
  </si>
  <si>
    <t>Mobilier et véhicules</t>
  </si>
  <si>
    <t>Location-financement et autres droits similaires</t>
  </si>
  <si>
    <t>Autres immobilisations corporelles</t>
  </si>
  <si>
    <t>Immobilisations en cours et acomptes</t>
  </si>
  <si>
    <t>+ Vente d’actifs incorporels et corporels</t>
  </si>
  <si>
    <t>+ Variations des actifs financiers</t>
  </si>
  <si>
    <t xml:space="preserve">+/- Variations des créances et dettes sur immobilisations </t>
  </si>
  <si>
    <t>III. Flux de trésorerie provenant des activités d'investissement</t>
  </si>
  <si>
    <t>Flux de trésorerie provenant des activités de financement</t>
  </si>
  <si>
    <t>- Paiement des dividendes en espèces</t>
  </si>
  <si>
    <t>+/- Variations nettes des capitaux propres</t>
  </si>
  <si>
    <t>+/- Variations des créances à long terme</t>
  </si>
  <si>
    <t>+ /- Variations des dettes</t>
  </si>
  <si>
    <t>Dettes financières à plus d'un an</t>
  </si>
  <si>
    <t>Part à court terme des dettes à plus d’un an échéant dans l’année</t>
  </si>
  <si>
    <t>Dettes financières exigibles à moins d’un an</t>
  </si>
  <si>
    <t xml:space="preserve">+ Provisions pour risques et charges </t>
  </si>
  <si>
    <t>+ Variations des subsides en capital</t>
  </si>
  <si>
    <t>IV. Flux de trésorerie provenant des activités de financement</t>
  </si>
  <si>
    <t>TOTAL</t>
  </si>
  <si>
    <t>Variations des équivalents de trésorerie</t>
  </si>
  <si>
    <t>Équivalents de trésorerie à l'ouverture</t>
  </si>
  <si>
    <t>Équivalents de trésorerie à la clôture</t>
  </si>
  <si>
    <t>Espèces à la Banque et en caisse</t>
  </si>
  <si>
    <t>Investissements à court terme</t>
  </si>
  <si>
    <t xml:space="preserve">TOTAL </t>
  </si>
  <si>
    <t>Littérature &amp; ouvrages de référence</t>
  </si>
  <si>
    <t>Norme ISA 570 (Révisée) - Continuité d’exploitation</t>
  </si>
  <si>
    <t>EN</t>
  </si>
  <si>
    <t>FR</t>
  </si>
  <si>
    <t>NL</t>
  </si>
  <si>
    <t>IRE Note technique sur le test d’actif net et le test de liquidité</t>
  </si>
  <si>
    <t>Soutien de l’organe d’administration dans l’élaboration d’informations financières prévisionnelles</t>
  </si>
  <si>
    <t>ICAEW - Consultation on guidance for preparers of prospective financial information - Dec. 2018</t>
  </si>
  <si>
    <t>AICPA - Prospective financial information</t>
  </si>
  <si>
    <t>BNB Centrale des bilans</t>
  </si>
  <si>
    <t>Dossier d’entreprise</t>
  </si>
  <si>
    <t>Arbres de décision (ISA 570 - Continuité d’exploitation)</t>
  </si>
  <si>
    <t>+ bénéfice /- perte de l'exerce précédent tant que les comptes annuels de cet exercice n’ont pas été approuvés</t>
  </si>
  <si>
    <t>Pour l’évaluation des indicateurs qualitatifs, un questionnaire a été ajouté dans l’onglet 3. "Indicateurs qualitatifs". Cette liste est facultative et peut servir de base pour l’entretien avec l'organe d’administration.</t>
  </si>
  <si>
    <t>Si dans un délai d'un mois à dater de la communication de votre information, vous n’avez pas reçu de réponse de l'organe d'administration, ou si l’organe d’administration estime que les mesures ne sont pas susceptibles d'assurer la continuité de l'activité économique pendant une période minimale de 12 mois, avez-vous communiqué par écrit vos constatations au président du tribunal de commerce ?</t>
  </si>
  <si>
    <t>Veuillez remplir vos coordonnées dans cet en-tête-ci. Les en-têtes des autres onglets seront remplis automatiquement.</t>
  </si>
  <si>
    <t>Les états financiers établis sur un principe comptable de continuité d'exploitation sont préparés selon l’hypothèse que l’entité est en situation de continuité d'exploitation et poursuivra son activité dans un avenir prévisible. Les états financiers à usage général sont établis sur le principe comptable de continuité d’exploitation, sauf dans les cas où l’organe d’administration a l'intention de mettre l'entité en liquidation ou de cesser son activité, ou s'il n'existe aucune autre solution alternative réaliste qui s'offre à elle.
Le principe de continuité d’exploitation étant fondamental pour l’établissement des états financiers, l'organe d'administration devra lors de l’établissement des états financiers évaluer la capacité de l'entité à poursuivre son exploitation, et ceci même si le référentiel comptable ne prévoit aucune disposition explicite à ce titre.
Les obligations de l’auditeur consistent à recueillir des éléments probants suffisants et appropriés et à tirer une conclusion sur le caractère approprié du principe comptable de continuité d’exploitation retenu par l’organe d’administration lors de l’établissement des états financiers, et de conclure, en se fondant sur les éléments probants recueillis, quant à l'existence ou non d'une incertitude significative sur la capacité de l'entité à poursuivre son exploitation.</t>
  </si>
  <si>
    <t xml:space="preserve">Établi par :     </t>
  </si>
  <si>
    <t xml:space="preserve">Date :     </t>
  </si>
  <si>
    <t>ISA 570 §A12 Dans bon nombre de situations, l’organe d’administration des petites entités peut ne pas avoir fait d'évaluation détaillée de la capacité de l'entité à poursuivre son exploitation mais, en contrepartie, s'appuyer sur une connaissance approfondie de l'activité et des perspectives futures anticipées. 
Néanmoins, conformément aux diligences requises par la présente Norme ISA, il est nécessaire pour l'auditeur d'apprécier l'évaluation de l'organe d’administration de la capacité de l’entité à poursuivre son exploitation. Dans des petites entités, il peut être approprié de s’entretenir avec l’organe d’administration du financement de l'entité à moyen et long terme, sous réserve que les assertions de l’organe d’administration puissent être corroborées par des éléments les justifiant et ne soient pas incohérentes avec la
connaissance que l’auditeur a de l'entité. En conséquence, les diligences requises au paragraphe 13, exigeant de l'auditeur qu'il demande à l’organe d’administration d'étendre son évaluation peuvent, par exemple, être satisfaites par des entretiens, des investigations ou par la revue de la documentation venant en support de cette assertion, par exemple, des commandes reçues pour des prestations futures, en appréciant leur faisabilité ou leur réalité.</t>
  </si>
  <si>
    <t>A-t-on identifié des indicateurs qualitatifs susceptibles de mettre en évidence des problèmes de continuité d’exploitation?</t>
  </si>
  <si>
    <t>Veuillez adapter le texte en cas de réponse positive.</t>
  </si>
  <si>
    <t xml:space="preserve">Si l’organe d’administration a retenu l'hypothèse de continuité d’exploitation, les arguments doivent être évalués de manière critique.
Si l’organe d’administration n’a pas retenu l’hypothèse de continuité d’exploitation, le réviseur d'entreprises doit prendre contact avec l’organe d’administration pour discuter de la continuité d’exploitation et obtenir ainsi son évaluation de ladite continuité. Cet entretien servira de documentation. En outre, le réviseur d'entreprises devra mettre en oeuvre sa propre analyse de la continuité d’exploitation (sur la base de l’onglet 3. Indicateurs qualitatifs et de l'onglet 4. Indicateurs quantitatifs ou sur la base de documents de travail équivalents, et la comparer avec l’évaluation de l’organe d’administration.  </t>
  </si>
  <si>
    <r>
      <rPr>
        <sz val="10"/>
        <color theme="1"/>
        <rFont val="Arial"/>
        <family val="2"/>
      </rPr>
      <t xml:space="preserve">Il </t>
    </r>
    <r>
      <rPr>
        <b/>
        <u/>
        <sz val="10"/>
        <color theme="1"/>
        <rFont val="Arial"/>
        <family val="2"/>
      </rPr>
      <t>incombe au commissaire</t>
    </r>
    <r>
      <rPr>
        <sz val="10"/>
        <color theme="1"/>
        <rFont val="Arial"/>
        <family val="2"/>
      </rPr>
      <t xml:space="preserve"> de suivre de près la situation financière de la société au moyen de chiffres intermédiaires (p. ex. au 30/06).</t>
    </r>
    <r>
      <rPr>
        <sz val="10"/>
        <color rgb="FF000000"/>
        <rFont val="Arial"/>
        <family val="2"/>
      </rPr>
      <t xml:space="preserve">
Pour les sociétés en difficulté, ces chiffres intermédiaires sont d'une grande importance. Nous devons également suivre de près l'application des articles de loi suivants (par ordre croissant d'urgence) :
   - justification de l’hypothèse de continuité d’exploitation dans le rapport de gestion et/ou les comptes annuels : art. 3:6 § 1er, 6° CSA pour les SA, SRL et SC / art. 3:48 § 2, 6° CSA pour les ASBL
   - procédure de sonnette d’alarme : art. 7:228-7:229 CSA pour les SA / art. 5:153 CSA pour les SRL / art. 6:119 CSA pour les SC
   - faits graves et concordants : art. 3:98 CSA pour le commissaire / art. 2:52 CSA pour l’organe d’administration / art. XX.23 CDE pour le réviseur d’entreprises.</t>
    </r>
  </si>
  <si>
    <r>
      <t>Pour l’évaluation des indicateurs de risque quantitatifs, nous nous référons aux travaux réalisés dans l’</t>
    </r>
    <r>
      <rPr>
        <b/>
        <sz val="10"/>
        <color rgb="FF0070C0"/>
        <rFont val="Arial"/>
        <family val="2"/>
      </rPr>
      <t>onglet 4</t>
    </r>
    <r>
      <rPr>
        <sz val="10"/>
        <color theme="1"/>
        <rFont val="Arial"/>
        <family val="2"/>
      </rPr>
      <t xml:space="preserve">. </t>
    </r>
    <r>
      <rPr>
        <b/>
        <sz val="10"/>
        <color rgb="FF0070C0"/>
        <rFont val="Arial"/>
        <family val="2"/>
      </rPr>
      <t xml:space="preserve"> Indicateurs quantitatifs.</t>
    </r>
    <r>
      <rPr>
        <sz val="10"/>
        <color theme="1"/>
        <rFont val="Arial"/>
        <family val="2"/>
      </rPr>
      <t xml:space="preserve"> L'utilisation de cet onglet est </t>
    </r>
    <r>
      <rPr>
        <u/>
        <sz val="10"/>
        <color theme="1"/>
        <rFont val="Arial"/>
        <family val="2"/>
      </rPr>
      <t>obligatoir</t>
    </r>
    <r>
      <rPr>
        <sz val="10"/>
        <color theme="1"/>
        <rFont val="Arial"/>
        <family val="2"/>
      </rPr>
      <t xml:space="preserve">e, </t>
    </r>
    <r>
      <rPr>
        <u/>
        <sz val="10"/>
        <color theme="1"/>
        <rFont val="Arial"/>
        <family val="2"/>
      </rPr>
      <t>sauf</t>
    </r>
    <r>
      <rPr>
        <sz val="10"/>
        <color theme="1"/>
        <rFont val="Arial"/>
        <family val="2"/>
      </rPr>
      <t xml:space="preserve"> si vous avez déjà établi un autre document de travail similaire.</t>
    </r>
  </si>
  <si>
    <r>
      <t xml:space="preserve"> - Procédure de sonnette d'alarme : Art. 5:153 CSA
   </t>
    </r>
    <r>
      <rPr>
        <b/>
        <i/>
        <u/>
        <sz val="8"/>
        <color theme="1"/>
        <rFont val="Arial"/>
        <family val="2"/>
      </rPr>
      <t>Remarque</t>
    </r>
    <r>
      <rPr>
        <b/>
        <i/>
        <sz val="8"/>
        <color theme="1"/>
        <rFont val="Arial"/>
        <family val="2"/>
      </rPr>
      <t xml:space="preserve"> </t>
    </r>
    <r>
      <rPr>
        <i/>
        <sz val="8"/>
        <color theme="1"/>
        <rFont val="Arial"/>
        <family val="2"/>
      </rPr>
      <t xml:space="preserve">: Contrairement à la SA, la procédure de sonnette d'alarme s’applique lorsque l’actif net </t>
    </r>
    <r>
      <rPr>
        <i/>
        <u/>
        <sz val="8"/>
        <color theme="1"/>
        <rFont val="Arial"/>
        <family val="2"/>
      </rPr>
      <t>risque</t>
    </r>
    <r>
      <rPr>
        <i/>
        <sz val="8"/>
        <color theme="1"/>
        <rFont val="Arial"/>
        <family val="2"/>
      </rPr>
      <t xml:space="preserve"> de devenir négatif.
   En d’autres termes, la procédure de sonnette d'alarme doit être appliquée lorsque :
       - l’actif net est négatif ou risque de le devenir ;
       - ou qu'il n’est plus certain que la société, selon les développements auxquels on peut raisonnablement s’attendre, sera en mesure de s’acquitter 
         de ses dettes au fur et à mesure de leur échéance pendant une période d’au moins douze mois consécutifs.</t>
    </r>
  </si>
  <si>
    <r>
      <t xml:space="preserve"> - Justification de l’hypothèse de continuité d’exploitation dans le rapport de gestion : Art 3:48 § 2, 6° CSA
   </t>
    </r>
    <r>
      <rPr>
        <b/>
        <i/>
        <u/>
        <sz val="8"/>
        <color theme="1"/>
        <rFont val="Arial"/>
        <family val="2"/>
      </rPr>
      <t>Remarque :</t>
    </r>
    <r>
      <rPr>
        <i/>
        <sz val="8"/>
        <color theme="1"/>
        <rFont val="Arial"/>
        <family val="2"/>
      </rPr>
      <t xml:space="preserve"> Les ASBL qui n’établissent pas de rapport de gestion (les petites ASBL ou AISBL), ne sont pas obligées de reprendre une 
   justification similaire dans l’annexe aux comptes annuels.</t>
    </r>
  </si>
  <si>
    <t>Le texte de cette opinion change automatiquement en fonction de vos réponses dans les cellules B45 et B66.</t>
  </si>
  <si>
    <r>
      <t xml:space="preserve">Le plan d’action développé par l’organe d’administration est enregistré sous la référence </t>
    </r>
    <r>
      <rPr>
        <b/>
        <sz val="10"/>
        <color rgb="FFFF0000"/>
        <rFont val="Arial"/>
        <family val="2"/>
      </rPr>
      <t>xxxx</t>
    </r>
    <r>
      <rPr>
        <sz val="10"/>
        <color theme="1"/>
        <rFont val="Arial"/>
        <family val="2"/>
      </rPr>
      <t>.</t>
    </r>
  </si>
  <si>
    <t>Sur la base de ce qui précède, nous pouvons évaluer que le plan d’action développé par l’organe d’administration aura effectivement pour conséquence de réduire l‘impact défavorable des événements et circonstances identifiés :</t>
  </si>
  <si>
    <t>La confirmation écrite de l’organe d’administration concernant le plan d’action ainsi que sa faisabilité sera reprise dans la lettre d’affirmation :</t>
  </si>
  <si>
    <t>Une lettre de confort a été reçue, datée du ... et signée par ...
Nous nous sommes assurés de la solidité financière de cette lettre de confort et avons fait les constatations suivantes : ...</t>
  </si>
  <si>
    <t>Pour rappel, l’art. 3:69 CSA est l’ancien art. 138 C. Soc.</t>
  </si>
  <si>
    <t>Dans le cadre de l’art. 3:69 CSA, le commissaire qui constate dans l'exercice de leur mission, des faits graves et concordants susceptibles de compromettre la continuité de l'activité économique de la société, doit en informer l'organe d'administration par écrit et de manière circonstanciée.</t>
  </si>
  <si>
    <t>6.2. Impact sur la lettre d'affirmation</t>
  </si>
  <si>
    <t>Obtenir de l’organe d’administration confirmation d'éléments en sa connaissance susceptibles d’affecter la continuité d’exploitation après la période de 12 mois à compter de la date de clôture des états financiers :</t>
  </si>
  <si>
    <t>Si vous le jugez utile, une mention explicite peut être incluse dans la lettre d'affirmation.</t>
  </si>
  <si>
    <t>Sur la base des travaux mis en œuvre et compte tenu de l'arbre de décision, notre appréciation de l'évaluation de continuité d’exploitation a l'incidence suivante sur l'opinion d'audit :</t>
  </si>
  <si>
    <r>
      <t>Veuillez consulter l’arbre de décision dans l’</t>
    </r>
    <r>
      <rPr>
        <b/>
        <i/>
        <sz val="8"/>
        <color rgb="FF0070C0"/>
        <rFont val="Arial"/>
        <family val="2"/>
      </rPr>
      <t>onglet 1</t>
    </r>
    <r>
      <rPr>
        <i/>
        <sz val="8"/>
        <color theme="1"/>
        <rFont val="Arial"/>
        <family val="2"/>
      </rPr>
      <t>.</t>
    </r>
    <r>
      <rPr>
        <b/>
        <i/>
        <sz val="8"/>
        <color rgb="FF0070C0"/>
        <rFont val="Arial"/>
        <family val="2"/>
      </rPr>
      <t xml:space="preserve"> Intro &amp; arbre de décision</t>
    </r>
    <r>
      <rPr>
        <i/>
        <sz val="8"/>
        <color theme="1"/>
        <rFont val="Arial"/>
        <family val="2"/>
      </rPr>
      <t xml:space="preserve"> pour la formulation de votre opinion.</t>
    </r>
  </si>
  <si>
    <t>Lien vers l’onglet 2. Éval° continuité</t>
  </si>
  <si>
    <t>Veuillez n'indiquer « Oui » que lorsque les indicateurs s'applique, puis commenter ces indicateurs dans la colonne E.
Ensuite, vous pouvez filtrer sur « Oui », de sorte que seuls les indicateurs pertinents restent visibles.</t>
  </si>
  <si>
    <t>Existe-t-il une raison d'enjoliver la situation financière (perte, conventions bancaires, ratios, objectifs, budgets, ventes futures, charges à reporter, produits acquis, etc.) ?</t>
  </si>
  <si>
    <t xml:space="preserve">Les états financiers historiques ou prévisionnels font-il apparaitre un flux de trésorerie négatif ? </t>
  </si>
  <si>
    <t>Y a-t-il des pertes d'exploitation substantielles ou une détérioration importante de la valeur des actifs permettant de générer les flux de trésorerie ?</t>
  </si>
  <si>
    <t>La société est-elle dans l’incapacité à payer ses créanciers aux échéances, et plus particulièrement les dettes liées à l’ONSS, à la TVA et/ou au précompte professionnel ?</t>
  </si>
  <si>
    <t>La société a-t-elle des difficultés à se conformer aux conditions des contrats d'emprunt ?</t>
  </si>
  <si>
    <t xml:space="preserve">Y a-t-il des indications du retrait d’un support financier ou d’une dénonciation d'un crédit (p. ex. en raison d’une violation de convention bancaire) ? </t>
  </si>
  <si>
    <t>Y a-t-il des emprunts à terme venant à échéance, sans perspectives réalistes de reconduction/renouvellement ou de remboursement ?</t>
  </si>
  <si>
    <t>La société est-elle dans l’incapacité d'obtenir du financement pour le développement de nouveaux produits ou pour d’autres investissements essentiels ?</t>
  </si>
  <si>
    <t>La société a-t-elle modifié sa politique de dividende ? Y a-t-il des arriérés ou une cessation de distribution de dividendes ?</t>
  </si>
  <si>
    <t>La société a-t-elle modifié ses règles d'évaluation, de sorte à anticiper la comptabilisation de résultats ?</t>
  </si>
  <si>
    <t>Des changements ont-ils été apportés à la politique d’activation des frais d’établissement, frais de recherche et développement et autres immobilisations incorporelles ?</t>
  </si>
  <si>
    <t>La société a-t-elle réalisé des opérations particulières destinées à créer de la trésorerie par des opérations exceptionnelles, en particulier, entre parties liées ?</t>
  </si>
  <si>
    <t>Existe-t-il des doutes quant à la santé financière des débiteurs envers lesquels l’entité détient des créances commerciales ou autres, à court et à long terme ?</t>
  </si>
  <si>
    <t>La société a-t-elle procédé à des reprises d’amortissements, réductions de valeurs ou provisions ?</t>
  </si>
  <si>
    <t>La société a-t-elle procédé à des réévaluations ?</t>
  </si>
  <si>
    <t>Y a-t-il eu des départs de personnel clé ou de cadres dirigeants supérieurs sans qu’il soit pourvu à leur remplacement ?</t>
  </si>
  <si>
    <t>A-t-on constaté une perte de marchés, clients ou fournisseurs importants, perte d’une franchise, d’une concession ou d’une licence déterminante ?</t>
  </si>
  <si>
    <t>La société vend-elle des produits ou preste-t-elle des services importants en fin de vie ?</t>
  </si>
  <si>
    <t>Y a-t-il des troubles sociaux,litiges sociaux, arrêts de travail ou grèves dans l’entité ?</t>
  </si>
  <si>
    <t>Lorgane d’administration a-t-elle fait part de son intention de mettre l’entité en liquidation ou de cesser ses activités ?</t>
  </si>
  <si>
    <t>Des procédures légales ou judiciaires sont-elles en cours contre la société qui risqueraient de déboucher sur un jugement susceptibles d'avoir des conséquences financières graves ?</t>
  </si>
  <si>
    <t xml:space="preserve">Y a-t-il un changement dans la législation ou la réglementation susceptible d'affecter négativement les opérations de la société ? </t>
  </si>
  <si>
    <t>Dans le cas d'une première année d'audit, le motif de la démission ou de la révocation du  commissaire précédent indique-t-il d'éventuels problèmes de continuité d’exploitation?</t>
  </si>
  <si>
    <t>Dans le cas d'une première année d'audit, le rapport d’audit du précédent commissaire fait-il état de problèmes pouvant indiquer un risque de discontinuité ?</t>
  </si>
  <si>
    <t>A-t-on identifié des faits graves et concordants indiquant des problèmes de continuité d’exploitation ?</t>
  </si>
  <si>
    <t>Parle-ton de cas de force majeure ?</t>
  </si>
  <si>
    <t>4. Indices applicables aux associations sans but lucratif et aux fondations</t>
  </si>
  <si>
    <t>En cas de forte dépendance aux subventions, existe-til des indices selon lesquels ces subventions ont récemment été revues, réduites ou annulées (alors que les charges fixes perdurent) ?</t>
  </si>
  <si>
    <t>Y a-t-il un risque que les subventions doivent être remboursées en raison du non-respect de conditions ou procédures imposées ?</t>
  </si>
  <si>
    <t>A-t-on des indications de perte significative de membres ?</t>
  </si>
  <si>
    <t>Existe-t-il un risque que les activités soient requalifiées en activités commerciales (impact en termes de TVA et d'impôt sur les sociétés) ?</t>
  </si>
  <si>
    <t>L'association enfreint-elle les règles en matière de déclaration à la taxe sur le patrimoine (ceci pouvant entraîner des amendes et des intérêts considérables en cas de retard de paiement) ?</t>
  </si>
  <si>
    <t>Afin de pouvoir apprécier l’évaluation de continuité d’exploitation, nous devons examiner et évaluer un certain nombre d'indicateurs de risque quantitatifs.</t>
  </si>
  <si>
    <r>
      <t xml:space="preserve">Le budget pour l’exercice doit </t>
    </r>
    <r>
      <rPr>
        <i/>
        <u/>
        <sz val="8"/>
        <color theme="1"/>
        <rFont val="Arial"/>
        <family val="2"/>
      </rPr>
      <t>obligatoirement</t>
    </r>
    <r>
      <rPr>
        <i/>
        <sz val="8"/>
        <color theme="1"/>
        <rFont val="Arial"/>
        <family val="2"/>
      </rPr>
      <t xml:space="preserve"> être complété.</t>
    </r>
  </si>
  <si>
    <t>Budget pour 
l’exercice suivant</t>
  </si>
  <si>
    <t>En l'absence de distribution de bénéfices attendue, veuillez masquer les procédures ci-dessous en fermant ce texte (en cliquant sur le signe moins).</t>
  </si>
  <si>
    <t>Bien qu’il soit évident que dans d’autres formes de société également, telle la société anonyme (SA), l'entreprise ne peut pas procéder à la distribution de bénéfices si celle-ci aurait pour conséquence de compromettre le remboursement de ses dettes, l’obligation de réaliser un test de liquidité et d’en faire un rapport n’est imposée que dans la SRL et la SC, comme contrepartie de la suppression du capital social par le CSA.</t>
  </si>
  <si>
    <t>1) Quel est le montant éligible à la distribution ?</t>
  </si>
  <si>
    <t>Veuillez remplir les champs bleus.
Les pertes et les pertes reportées doivent être renseignées en négatif.</t>
  </si>
  <si>
    <t>- frais d'établissement et de restructuration non encore amortis</t>
  </si>
  <si>
    <t>- Portion des capitaux propres légalement et/ou statutairement indisponible :</t>
  </si>
  <si>
    <t xml:space="preserve">     L’apport indisponible (anciennement capital et PE) </t>
  </si>
  <si>
    <t xml:space="preserve">     - la partie non appelée de l’apport indisponible</t>
  </si>
  <si>
    <t xml:space="preserve">     + la partie non amortie des PV de réévaluation</t>
  </si>
  <si>
    <t xml:space="preserve">     + les réserves légalement et/ou statutairement 
         indisponibles</t>
  </si>
  <si>
    <t>Veuillez remplir les champs bleus (en positif).</t>
  </si>
  <si>
    <t>Cette rubrique comprend ce qui était auparavant considéré comme « partie libérée du capital » ou « réserve légale », ainsi que la réserve indisponible, la partie non amortie de la plus-value de réévaluation, les primes d’émission si elles ont été stipulées comme étant indisponibles dans les statuts, etc.</t>
  </si>
  <si>
    <t>Peut-il être procédé à une distribution ?</t>
  </si>
  <si>
    <t xml:space="preserve">La distribution ne peut être réalisée qu'à condition que l’organe d’administration constate que la distribution n’ait pas pour conséquence que la société (en fonction des développements auxquels on peut raisonnablement s’attendre) ne puisse plus s’acquitter de ses dettes exigibles pendant une période d’au moins 12 mois.   </t>
  </si>
  <si>
    <t>La loi ne détermine aucun délai précis pour effectuer le test de liquidité. Il est cependant conseillé que l’organe d’administration prépare le test de liquidité un peu avant l'assemblée générale devant se prononcer sur la distribution et, à nouveau, aussi près que possible de la date de paiement effectif de la distribution.</t>
  </si>
  <si>
    <t>Les estimations sous-jacentes à l'établissement du tableau des flux de trésorerie, sont-elles raisonnables?</t>
  </si>
  <si>
    <t>Dans le cas d’hypothèses théoriques, ces hypothèses peuvent-elles être considérées comme raisonnable au vu de la situation ?</t>
  </si>
  <si>
    <t xml:space="preserve">Les informations financières prévisionnelles ont-elles été préparées sur la même base que les informations financières historiques en utilisant les principes comptables adéquats ? </t>
  </si>
  <si>
    <t>https://www.ibr-ire.be/docs/default-source/fr/Documents/reglementation-et-publications/normes-et-recommandations/ISA/ISA-nouvelles-et-revisees/ISA-nouvelles-et-revisees-2017/ISA-570-Revisee-FR-2016-2017-CLEAN.pdf</t>
  </si>
  <si>
    <t>https://www.ibr-ire.be/docs/default-source/nl/Documents/regelgeving-en-publicaties/rechtsleer/normen-en-aanbevelingen/ISA-s/nieuwe-en-herziene-ISA-s/New-and-Revised-ISAs-2017-update-24062019/A031-2018-IAASB-Handbook-ISA-570-Revised.pdf</t>
  </si>
  <si>
    <t>https://www.ibr-ire.be/docs/default-source/nl/Documents/regelgeving-en-publicaties/rechtsleer/normen-en-aanbevelingen/ISA-s/nieuwe-en-herziene-ISA-s/Nieuwe-en-herziene-ISAs-2017/ISA-570-Herzien-NL-2016-2017-CLEAN.pdf</t>
  </si>
  <si>
    <t>Capital ou apport</t>
  </si>
  <si>
    <t xml:space="preserve">     total de l’actif</t>
  </si>
  <si>
    <t xml:space="preserve">     - provisions</t>
  </si>
  <si>
    <t xml:space="preserve">     - dettes</t>
  </si>
  <si>
    <t xml:space="preserve">     - frais d'établissement et de restructuration non encore amortis</t>
  </si>
  <si>
    <t xml:space="preserve">     - frais de recherche et de développement non encore amortis</t>
  </si>
  <si>
    <t>Indicateurs de risque qualitatifs</t>
  </si>
  <si>
    <t>Veuillez remplir les champs bleus.
Les champs blancs peuvent être ajustés si nécessaire.</t>
  </si>
  <si>
    <t>SRL</t>
  </si>
  <si>
    <t>Actif net vs capital minimum légal</t>
  </si>
  <si>
    <r>
      <rPr>
        <b/>
        <i/>
        <u/>
        <sz val="8"/>
        <color theme="1"/>
        <rFont val="Arial"/>
        <family val="2"/>
      </rPr>
      <t>Veuillez masquer ce qui n'est pas applicable en cliquant sur le signe moins
SA :</t>
    </r>
    <r>
      <rPr>
        <i/>
        <sz val="8"/>
        <color theme="1"/>
        <rFont val="Arial"/>
        <family val="2"/>
      </rPr>
      <t xml:space="preserve"> Pour rappel, l’art. 7:228 CSA est l’ancien art. 633 C. Soc, et l’art. 7:229 CSA est l’ancien art. 634 C. Soc.</t>
    </r>
  </si>
  <si>
    <r>
      <rPr>
        <b/>
        <i/>
        <u/>
        <sz val="8"/>
        <color theme="1"/>
        <rFont val="Arial"/>
        <family val="2"/>
      </rPr>
      <t>Veuillez masquer ce qui n'est pas applicable en cliquant sur le signe moins</t>
    </r>
    <r>
      <rPr>
        <i/>
        <sz val="8"/>
        <color theme="1"/>
        <rFont val="Arial"/>
        <family val="2"/>
      </rPr>
      <t xml:space="preserve">
</t>
    </r>
    <r>
      <rPr>
        <b/>
        <i/>
        <u/>
        <sz val="8"/>
        <color theme="1"/>
        <rFont val="Arial"/>
        <family val="2"/>
      </rPr>
      <t>SRL :</t>
    </r>
    <r>
      <rPr>
        <i/>
        <sz val="8"/>
        <color theme="1"/>
        <rFont val="Arial"/>
        <family val="2"/>
      </rPr>
      <t xml:space="preserve"> Pour rappel, l’art. 5:153 CSA est l’ancien art. 332 C. Soc.</t>
    </r>
  </si>
  <si>
    <t>Ratio actif net / capital</t>
  </si>
  <si>
    <r>
      <t xml:space="preserve">Art. 5:142
(définition de l'actif net, désormais unique, par le CSA)
Par actif net, on entend le total de l'actif, déduction faite des provisions, des dettes </t>
    </r>
    <r>
      <rPr>
        <i/>
        <u/>
        <sz val="8"/>
        <color theme="1"/>
        <rFont val="Arial"/>
        <family val="2"/>
      </rPr>
      <t>et, sauf cas exceptionnels à mentionner et à justifier dans l'annexe aux comptes annuels</t>
    </r>
    <r>
      <rPr>
        <i/>
        <sz val="8"/>
        <color theme="1"/>
        <rFont val="Arial"/>
        <family val="2"/>
      </rPr>
      <t>, des montants non encore amortis des frais d'établissement et d'expansion et des frais de recherche et de développement.</t>
    </r>
  </si>
  <si>
    <r>
      <t>P. ex.
- Évaluation par l’organe d’administratio</t>
    </r>
    <r>
      <rPr>
        <sz val="10"/>
        <color theme="1"/>
        <rFont val="Arial"/>
        <family val="2"/>
      </rPr>
      <t>n de la valeur de marché des actifs amené</t>
    </r>
    <r>
      <rPr>
        <i/>
        <sz val="10"/>
        <color theme="1"/>
        <rFont val="Arial"/>
        <family val="2"/>
      </rPr>
      <t>s à être vendus (y compris les gages liés à ces actifs) et de l'impact de leur vente sur les activité</t>
    </r>
    <r>
      <rPr>
        <sz val="10"/>
        <color theme="1"/>
        <rFont val="Arial"/>
        <family val="2"/>
      </rPr>
      <t>s subsistantes</t>
    </r>
    <r>
      <rPr>
        <i/>
        <sz val="10"/>
        <color theme="1"/>
        <rFont val="Arial"/>
        <family val="2"/>
      </rPr>
      <t xml:space="preserve">
- Évaluation de la possibilité d'obtenir des financements externes complémentaires et de l'impact de ces nouveaux financements sur les flux de trésorerie (intérêts et remboursement de la dette)
- Évaluation de la possibilité de réaliser une augmentation de capital ou un apport complémentaire
- Évaluation de la faisabilité de plans d'économie et de leur impact sur les flux de trésorerie et les activités en cours</t>
    </r>
  </si>
  <si>
    <t xml:space="preserve">A-t-on constaté des cas de non-respect des prescriptions relatives aux apports (en capital), ou autres obligations statutaires ou réglementaires ? </t>
  </si>
  <si>
    <t>Forme juridique</t>
  </si>
  <si>
    <t>SC</t>
  </si>
  <si>
    <r>
      <rPr>
        <b/>
        <i/>
        <u/>
        <sz val="8"/>
        <color theme="1"/>
        <rFont val="Arial"/>
        <family val="2"/>
      </rPr>
      <t>Veuillez masquer ce qui n'est pas applicable en cliquant sur le signe moins</t>
    </r>
    <r>
      <rPr>
        <i/>
        <sz val="8"/>
        <color theme="1"/>
        <rFont val="Arial"/>
        <family val="2"/>
      </rPr>
      <t xml:space="preserve">
</t>
    </r>
    <r>
      <rPr>
        <b/>
        <i/>
        <u/>
        <sz val="8"/>
        <color theme="1"/>
        <rFont val="Arial"/>
        <family val="2"/>
      </rPr>
      <t>SC :</t>
    </r>
    <r>
      <rPr>
        <i/>
        <sz val="8"/>
        <color theme="1"/>
        <rFont val="Arial"/>
        <family val="2"/>
      </rPr>
      <t xml:space="preserve"> L’art. 6:119 CSA est un nouvel article.</t>
    </r>
  </si>
  <si>
    <r>
      <rPr>
        <b/>
        <i/>
        <u/>
        <sz val="8"/>
        <color theme="1"/>
        <rFont val="Arial"/>
        <family val="2"/>
      </rPr>
      <t xml:space="preserve">SA : </t>
    </r>
    <r>
      <rPr>
        <i/>
        <sz val="8"/>
        <color theme="1"/>
        <rFont val="Arial"/>
        <family val="2"/>
      </rPr>
      <t>Pour rappel, l’art. 7:2 CSA est l’ancien art. 439 C. Soc.</t>
    </r>
    <r>
      <rPr>
        <b/>
        <i/>
        <u/>
        <sz val="8"/>
        <color theme="1"/>
        <rFont val="Arial"/>
        <family val="2"/>
      </rPr>
      <t xml:space="preserve">
SRL :</t>
    </r>
    <r>
      <rPr>
        <i/>
        <sz val="8"/>
        <color theme="1"/>
        <rFont val="Arial"/>
        <family val="2"/>
      </rPr>
      <t xml:space="preserve"> Il n'y a plus de capital minimum légal. 
Pour rappel, l’art. 5:3 CSA est l’ancien art. 214 C. Soc.
</t>
    </r>
    <r>
      <rPr>
        <b/>
        <i/>
        <u/>
        <sz val="8"/>
        <color theme="1"/>
        <rFont val="Arial"/>
        <family val="2"/>
      </rPr>
      <t>SC:</t>
    </r>
    <r>
      <rPr>
        <i/>
        <sz val="8"/>
        <color theme="1"/>
        <rFont val="Arial"/>
        <family val="2"/>
      </rPr>
      <t xml:space="preserve"> L'art 6:4 CSA est un nouvel article.
</t>
    </r>
  </si>
  <si>
    <t xml:space="preserve">Un critère important pour détecter d'éventuels problèmes de continuité d’exploitation est le manque de liquidités (actuelles et futures).
Il relève de la responsabilité de l’organe d’administration de préparer et de suivre les états des flux de trésorerie.
Dans certaines circonstances (entreprises en difficultés, entreprises à activité cyclique, dans un contexte économique particulièrement difficile, etc.), il sera extrêmement utile pour une entreprise de préparer un tableau des flux de trésorerie mensuels / trimestriels et d'en assurer un suivi rapproché. Ces états périodiques de flux de trésorerie donnent une image claire des perspectives d'avenir et des éventuels problèmes de continuité de l'exploitation.
</t>
  </si>
  <si>
    <r>
      <t>Un exemple de tableau de flux de trésorerie détaillé est repris dans</t>
    </r>
    <r>
      <rPr>
        <b/>
        <sz val="10"/>
        <color rgb="FF0070C0"/>
        <rFont val="Arial"/>
        <family val="2"/>
      </rPr>
      <t xml:space="preserve"> l’onglet 4A. Flux de trésorerie détaillé.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</si>
</sst>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_-* #,##0\ _€_-;\-* #,##0\ _€_-;_-* &quot;-&quot;\ _€_-;_-@_-"/>
    <numFmt numFmtId="166" formatCode="#,##0.00\ &quot;€&quot;"/>
  </numFmts>
  <fonts count="43" x14ac:knownFonts="1">
    <font>
      <sz val="11"/>
      <color theme="1"/>
      <name val="Arial"/>
      <family val="2"/>
    </font>
    <font>
      <sz val="11"/>
      <color theme="1"/>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sz val="10"/>
      <color rgb="FFFF0000"/>
      <name val="Arial"/>
      <family val="2"/>
    </font>
    <font>
      <i/>
      <sz val="8"/>
      <color theme="1"/>
      <name val="Arial"/>
      <family val="2"/>
    </font>
    <font>
      <i/>
      <u/>
      <sz val="10"/>
      <color theme="1"/>
      <name val="Arial"/>
      <family val="2"/>
    </font>
    <font>
      <i/>
      <sz val="10"/>
      <color theme="1"/>
      <name val="Arial"/>
      <family val="2"/>
    </font>
    <font>
      <b/>
      <u/>
      <sz val="12"/>
      <color theme="1"/>
      <name val="Arial"/>
      <family val="2"/>
    </font>
    <font>
      <sz val="10"/>
      <name val="Arial"/>
      <family val="2"/>
    </font>
    <font>
      <b/>
      <u/>
      <sz val="10"/>
      <color indexed="8"/>
      <name val="Arial"/>
      <family val="2"/>
    </font>
    <font>
      <sz val="10"/>
      <color indexed="8"/>
      <name val="Arial"/>
      <family val="2"/>
    </font>
    <font>
      <b/>
      <sz val="10"/>
      <color indexed="8"/>
      <name val="Arial"/>
      <family val="2"/>
    </font>
    <font>
      <b/>
      <sz val="10"/>
      <name val="Arial"/>
      <family val="2"/>
    </font>
    <font>
      <b/>
      <sz val="11"/>
      <name val="Arial"/>
      <family val="2"/>
    </font>
    <font>
      <u/>
      <sz val="11"/>
      <color theme="10"/>
      <name val="Arial"/>
      <family val="2"/>
    </font>
    <font>
      <sz val="9"/>
      <color indexed="81"/>
      <name val="Tahoma"/>
      <family val="2"/>
    </font>
    <font>
      <u/>
      <sz val="10"/>
      <color theme="1"/>
      <name val="Arial"/>
      <family val="2"/>
    </font>
    <font>
      <b/>
      <sz val="10"/>
      <color rgb="FF0070C0"/>
      <name val="Arial"/>
      <family val="2"/>
    </font>
    <font>
      <b/>
      <i/>
      <sz val="8"/>
      <color rgb="FF0070C0"/>
      <name val="Arial"/>
      <family val="2"/>
    </font>
    <font>
      <b/>
      <i/>
      <u/>
      <sz val="8"/>
      <color theme="1"/>
      <name val="Arial"/>
      <family val="2"/>
    </font>
    <font>
      <i/>
      <u/>
      <sz val="10"/>
      <color rgb="FF0563C1"/>
      <name val="Arial"/>
      <family val="2"/>
    </font>
    <font>
      <b/>
      <i/>
      <sz val="10"/>
      <color rgb="FFFF0000"/>
      <name val="Arial"/>
      <family val="2"/>
    </font>
    <font>
      <b/>
      <i/>
      <sz val="8"/>
      <color rgb="FFFF0000"/>
      <name val="Arial"/>
      <family val="2"/>
    </font>
    <font>
      <i/>
      <u/>
      <sz val="10"/>
      <color theme="10"/>
      <name val="Arial"/>
      <family val="2"/>
    </font>
    <font>
      <b/>
      <sz val="12"/>
      <color theme="1"/>
      <name val="Arial"/>
      <family val="2"/>
    </font>
    <font>
      <b/>
      <sz val="12"/>
      <color rgb="FFFF0000"/>
      <name val="Arial"/>
      <family val="2"/>
    </font>
    <font>
      <b/>
      <i/>
      <sz val="12"/>
      <color rgb="FF00B050"/>
      <name val="Arial"/>
      <family val="2"/>
    </font>
    <font>
      <i/>
      <sz val="8"/>
      <color theme="0" tint="-0.499984740745262"/>
      <name val="Arial"/>
      <family val="2"/>
    </font>
    <font>
      <i/>
      <sz val="10"/>
      <name val="Arial"/>
      <family val="2"/>
    </font>
    <font>
      <i/>
      <sz val="8"/>
      <name val="Arial"/>
      <family val="2"/>
    </font>
    <font>
      <b/>
      <i/>
      <sz val="8"/>
      <color theme="1"/>
      <name val="Arial"/>
      <family val="2"/>
    </font>
    <font>
      <i/>
      <u/>
      <sz val="8"/>
      <color theme="1"/>
      <name val="Arial"/>
      <family val="2"/>
    </font>
    <font>
      <b/>
      <sz val="8"/>
      <color indexed="81"/>
      <name val="Arial"/>
      <family val="2"/>
    </font>
    <font>
      <sz val="8"/>
      <color indexed="81"/>
      <name val="Arial"/>
      <family val="2"/>
    </font>
    <font>
      <sz val="10"/>
      <color rgb="FF000000"/>
      <name val="Arial"/>
      <family val="2"/>
    </font>
    <font>
      <u/>
      <sz val="11"/>
      <color rgb="FF0070C0"/>
      <name val="Arial"/>
      <family val="2"/>
    </font>
    <font>
      <u/>
      <sz val="10"/>
      <color theme="10"/>
      <name val="Arial"/>
      <family val="2"/>
    </font>
    <font>
      <u/>
      <sz val="8"/>
      <color theme="10"/>
      <name val="Arial"/>
      <family val="2"/>
    </font>
    <font>
      <sz val="8"/>
      <color theme="1"/>
      <name val="Arial"/>
      <family val="2"/>
    </font>
    <font>
      <b/>
      <i/>
      <u/>
      <sz val="10"/>
      <color theme="1"/>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D1FFFF"/>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365">
    <xf numFmtId="0" fontId="0" fillId="0" borderId="0" xfId="0"/>
    <xf numFmtId="0" fontId="3" fillId="0" borderId="7" xfId="0" applyFont="1" applyBorder="1" applyProtection="1">
      <protection locked="0"/>
    </xf>
    <xf numFmtId="0" fontId="3" fillId="0" borderId="0" xfId="0" applyFont="1" applyProtection="1">
      <protection locked="0"/>
    </xf>
    <xf numFmtId="0" fontId="4" fillId="0" borderId="0" xfId="0" applyFont="1" applyProtection="1">
      <protection locked="0"/>
    </xf>
    <xf numFmtId="0" fontId="2" fillId="0" borderId="7" xfId="0" applyFont="1" applyBorder="1" applyAlignment="1" applyProtection="1">
      <alignment horizontal="center" vertical="top" wrapText="1"/>
      <protection locked="0"/>
    </xf>
    <xf numFmtId="0" fontId="2" fillId="0" borderId="0" xfId="0" applyFont="1" applyBorder="1" applyAlignment="1" applyProtection="1">
      <protection locked="0"/>
    </xf>
    <xf numFmtId="0" fontId="3" fillId="0" borderId="7" xfId="0" applyFont="1" applyBorder="1" applyAlignment="1" applyProtection="1">
      <alignment horizontal="center" vertical="top"/>
      <protection locked="0"/>
    </xf>
    <xf numFmtId="0" fontId="3" fillId="0" borderId="0" xfId="0" applyFont="1" applyBorder="1" applyProtection="1">
      <protection locked="0"/>
    </xf>
    <xf numFmtId="0" fontId="3" fillId="0" borderId="0" xfId="0" applyFont="1" applyFill="1" applyBorder="1" applyProtection="1">
      <protection locked="0"/>
    </xf>
    <xf numFmtId="0" fontId="4" fillId="0" borderId="0" xfId="0" applyFont="1" applyFill="1" applyProtection="1">
      <protection locked="0"/>
    </xf>
    <xf numFmtId="0" fontId="3" fillId="3" borderId="7" xfId="0" applyFont="1" applyFill="1" applyBorder="1" applyAlignment="1" applyProtection="1">
      <alignment horizontal="center"/>
      <protection locked="0"/>
    </xf>
    <xf numFmtId="0" fontId="3" fillId="0" borderId="0" xfId="0" applyFont="1" applyFill="1" applyProtection="1">
      <protection locked="0"/>
    </xf>
    <xf numFmtId="0" fontId="3" fillId="0" borderId="0" xfId="0" applyFont="1" applyFill="1" applyAlignment="1" applyProtection="1">
      <alignment vertical="top"/>
      <protection locked="0"/>
    </xf>
    <xf numFmtId="0" fontId="3" fillId="0" borderId="0" xfId="0" applyFont="1" applyAlignment="1" applyProtection="1">
      <alignment vertical="top"/>
      <protection locked="0"/>
    </xf>
    <xf numFmtId="4" fontId="3" fillId="0" borderId="0" xfId="0" applyNumberFormat="1" applyFont="1" applyFill="1" applyAlignment="1" applyProtection="1">
      <alignment vertical="top"/>
      <protection locked="0"/>
    </xf>
    <xf numFmtId="0" fontId="8" fillId="0" borderId="0" xfId="0" applyFont="1" applyProtection="1">
      <protection locked="0"/>
    </xf>
    <xf numFmtId="0" fontId="3" fillId="0" borderId="0" xfId="0" applyFont="1" applyAlignment="1" applyProtection="1">
      <alignment wrapText="1"/>
      <protection locked="0"/>
    </xf>
    <xf numFmtId="0" fontId="7" fillId="0" borderId="0" xfId="0" applyFont="1" applyFill="1" applyAlignment="1" applyProtection="1">
      <alignment vertical="center" wrapText="1"/>
      <protection locked="0"/>
    </xf>
    <xf numFmtId="0" fontId="3" fillId="0" borderId="0" xfId="0" applyFont="1" applyFill="1" applyAlignment="1" applyProtection="1">
      <alignment vertical="top" wrapText="1"/>
      <protection locked="0"/>
    </xf>
    <xf numFmtId="0" fontId="3" fillId="0" borderId="7" xfId="0" applyFont="1" applyBorder="1" applyAlignment="1" applyProtection="1">
      <alignment horizontal="left" vertical="top" wrapText="1"/>
      <protection locked="0"/>
    </xf>
    <xf numFmtId="0" fontId="10" fillId="0" borderId="0" xfId="0" applyFont="1" applyProtection="1">
      <protection locked="0"/>
    </xf>
    <xf numFmtId="0" fontId="4" fillId="0" borderId="0" xfId="0" applyFont="1" applyFill="1" applyAlignment="1" applyProtection="1">
      <alignment vertical="top"/>
      <protection locked="0"/>
    </xf>
    <xf numFmtId="0" fontId="8" fillId="0" borderId="0" xfId="0" applyFont="1" applyFill="1" applyAlignment="1" applyProtection="1">
      <alignment vertical="top"/>
      <protection locked="0"/>
    </xf>
    <xf numFmtId="164" fontId="3" fillId="3" borderId="7" xfId="0" applyNumberFormat="1" applyFont="1" applyFill="1" applyBorder="1" applyAlignment="1" applyProtection="1">
      <alignment horizontal="center" vertical="center" wrapText="1"/>
      <protection locked="0"/>
    </xf>
    <xf numFmtId="164" fontId="3" fillId="0" borderId="0" xfId="0" applyNumberFormat="1" applyFont="1" applyFill="1" applyBorder="1" applyAlignment="1" applyProtection="1">
      <alignment horizontal="center" vertical="center" wrapText="1"/>
      <protection locked="0"/>
    </xf>
    <xf numFmtId="164" fontId="3" fillId="0" borderId="0" xfId="0" applyNumberFormat="1" applyFont="1" applyProtection="1">
      <protection locked="0"/>
    </xf>
    <xf numFmtId="0" fontId="9" fillId="0" borderId="0" xfId="0" quotePrefix="1" applyFont="1" applyFill="1" applyAlignment="1" applyProtection="1">
      <alignment horizontal="center"/>
      <protection locked="0"/>
    </xf>
    <xf numFmtId="0" fontId="9" fillId="0" borderId="0" xfId="0" quotePrefix="1" applyFont="1" applyFill="1" applyAlignment="1" applyProtection="1">
      <alignment horizontal="center" vertical="top"/>
      <protection locked="0"/>
    </xf>
    <xf numFmtId="0" fontId="9" fillId="0" borderId="0" xfId="0" applyFont="1" applyBorder="1" applyAlignment="1" applyProtection="1">
      <protection locked="0"/>
    </xf>
    <xf numFmtId="0" fontId="3" fillId="0" borderId="7" xfId="0" applyFont="1" applyBorder="1" applyAlignment="1" applyProtection="1">
      <alignment horizontal="left" vertical="top" wrapText="1"/>
      <protection locked="0"/>
    </xf>
    <xf numFmtId="0" fontId="3" fillId="0" borderId="7" xfId="0" applyFont="1" applyFill="1" applyBorder="1" applyAlignment="1" applyProtection="1">
      <alignment horizontal="center" vertical="center" wrapText="1"/>
      <protection locked="0"/>
    </xf>
    <xf numFmtId="9" fontId="3" fillId="0" borderId="0" xfId="1" applyFont="1" applyFill="1" applyAlignment="1" applyProtection="1">
      <alignment vertical="top"/>
      <protection locked="0"/>
    </xf>
    <xf numFmtId="0" fontId="8" fillId="0" borderId="0" xfId="0" applyFont="1" applyAlignment="1" applyProtection="1">
      <alignment vertical="top"/>
      <protection locked="0"/>
    </xf>
    <xf numFmtId="9" fontId="3" fillId="0" borderId="11" xfId="1" applyFont="1" applyFill="1" applyBorder="1" applyAlignment="1" applyProtection="1">
      <alignment horizontal="center" vertical="top"/>
      <protection locked="0"/>
    </xf>
    <xf numFmtId="4" fontId="3" fillId="0" borderId="11" xfId="0" applyNumberFormat="1" applyFont="1" applyBorder="1" applyAlignment="1" applyProtection="1">
      <alignment horizontal="center" vertical="center"/>
      <protection locked="0"/>
    </xf>
    <xf numFmtId="4" fontId="3" fillId="0" borderId="10" xfId="0" applyNumberFormat="1" applyFont="1" applyBorder="1" applyAlignment="1" applyProtection="1">
      <alignment horizontal="center" vertical="center"/>
      <protection locked="0"/>
    </xf>
    <xf numFmtId="9" fontId="3" fillId="0" borderId="11" xfId="1" applyFont="1" applyBorder="1" applyAlignment="1" applyProtection="1">
      <alignment horizontal="center"/>
      <protection locked="0"/>
    </xf>
    <xf numFmtId="0" fontId="9" fillId="0" borderId="0" xfId="0" quotePrefix="1" applyFont="1" applyFill="1" applyAlignment="1" applyProtection="1">
      <alignment horizontal="center" vertical="center" wrapText="1"/>
      <protection locked="0"/>
    </xf>
    <xf numFmtId="4" fontId="3" fillId="3" borderId="11" xfId="0" applyNumberFormat="1" applyFont="1" applyFill="1" applyBorder="1" applyAlignment="1" applyProtection="1">
      <alignment vertical="top"/>
      <protection locked="0"/>
    </xf>
    <xf numFmtId="4" fontId="3" fillId="3" borderId="15" xfId="0" applyNumberFormat="1" applyFont="1" applyFill="1" applyBorder="1" applyAlignment="1" applyProtection="1">
      <alignment vertical="top"/>
      <protection locked="0"/>
    </xf>
    <xf numFmtId="4" fontId="3" fillId="3" borderId="14" xfId="0" applyNumberFormat="1" applyFont="1" applyFill="1" applyBorder="1" applyAlignment="1" applyProtection="1">
      <alignment vertical="top"/>
      <protection locked="0"/>
    </xf>
    <xf numFmtId="4" fontId="3" fillId="0" borderId="15" xfId="0" applyNumberFormat="1" applyFont="1" applyFill="1" applyBorder="1" applyAlignment="1" applyProtection="1">
      <alignment vertical="top"/>
      <protection locked="0"/>
    </xf>
    <xf numFmtId="0" fontId="11" fillId="0" borderId="0" xfId="0" applyFont="1"/>
    <xf numFmtId="4" fontId="11" fillId="0" borderId="15" xfId="0" applyNumberFormat="1" applyFont="1" applyBorder="1" applyAlignment="1">
      <alignment horizontal="right" wrapText="1"/>
    </xf>
    <xf numFmtId="0" fontId="15" fillId="0" borderId="0" xfId="0" applyFont="1"/>
    <xf numFmtId="4" fontId="15" fillId="0" borderId="0" xfId="0" applyNumberFormat="1" applyFont="1"/>
    <xf numFmtId="4" fontId="13" fillId="0" borderId="15" xfId="0" applyNumberFormat="1" applyFont="1" applyBorder="1" applyAlignment="1">
      <alignment horizontal="right" wrapText="1"/>
    </xf>
    <xf numFmtId="4" fontId="11" fillId="0" borderId="0" xfId="0" applyNumberFormat="1" applyFont="1"/>
    <xf numFmtId="4" fontId="2" fillId="0" borderId="15" xfId="0" applyNumberFormat="1" applyFont="1" applyBorder="1" applyAlignment="1">
      <alignment horizontal="right" wrapText="1"/>
    </xf>
    <xf numFmtId="4" fontId="2" fillId="0" borderId="13" xfId="0" applyNumberFormat="1" applyFont="1" applyBorder="1" applyAlignment="1">
      <alignment horizontal="right" wrapText="1"/>
    </xf>
    <xf numFmtId="164" fontId="2" fillId="4" borderId="1" xfId="0" applyNumberFormat="1" applyFont="1" applyFill="1" applyBorder="1" applyAlignment="1" applyProtection="1">
      <alignment horizontal="center" vertical="center" wrapText="1"/>
      <protection locked="0"/>
    </xf>
    <xf numFmtId="4" fontId="12" fillId="0" borderId="15" xfId="0" applyNumberFormat="1" applyFont="1" applyBorder="1" applyAlignment="1">
      <alignment horizontal="right" wrapText="1"/>
    </xf>
    <xf numFmtId="0" fontId="15" fillId="4" borderId="3" xfId="0" applyFont="1" applyFill="1" applyBorder="1" applyAlignment="1">
      <alignment horizontal="left" wrapText="1"/>
    </xf>
    <xf numFmtId="4" fontId="15" fillId="4" borderId="1" xfId="0" applyNumberFormat="1" applyFont="1" applyFill="1" applyBorder="1" applyAlignment="1">
      <alignment horizontal="right"/>
    </xf>
    <xf numFmtId="4" fontId="11" fillId="0" borderId="0" xfId="0" applyNumberFormat="1" applyFont="1" applyBorder="1" applyAlignment="1">
      <alignment horizontal="right" wrapText="1"/>
    </xf>
    <xf numFmtId="0" fontId="11" fillId="0" borderId="0" xfId="0" applyFont="1" applyBorder="1"/>
    <xf numFmtId="4" fontId="14" fillId="0" borderId="0" xfId="0" applyNumberFormat="1" applyFont="1" applyBorder="1" applyAlignment="1">
      <alignment horizontal="right" wrapText="1"/>
    </xf>
    <xf numFmtId="4" fontId="13" fillId="0" borderId="0" xfId="0" applyNumberFormat="1" applyFont="1" applyBorder="1" applyAlignment="1">
      <alignment horizontal="right" wrapText="1"/>
    </xf>
    <xf numFmtId="4" fontId="14" fillId="0" borderId="0" xfId="0" applyNumberFormat="1" applyFont="1" applyBorder="1" applyAlignment="1">
      <alignment horizontal="right"/>
    </xf>
    <xf numFmtId="4" fontId="12" fillId="0" borderId="0" xfId="0" applyNumberFormat="1" applyFont="1" applyBorder="1" applyAlignment="1">
      <alignment horizontal="right" wrapText="1"/>
    </xf>
    <xf numFmtId="4" fontId="15" fillId="0" borderId="0" xfId="0" applyNumberFormat="1" applyFont="1" applyBorder="1"/>
    <xf numFmtId="4" fontId="11" fillId="0" borderId="0" xfId="0" applyNumberFormat="1" applyFont="1" applyBorder="1"/>
    <xf numFmtId="4" fontId="2" fillId="0" borderId="0" xfId="0" applyNumberFormat="1" applyFont="1" applyBorder="1" applyAlignment="1">
      <alignment horizontal="right" wrapText="1"/>
    </xf>
    <xf numFmtId="0" fontId="3" fillId="0" borderId="0" xfId="0" applyFont="1" applyFill="1" applyBorder="1" applyAlignment="1" applyProtection="1">
      <protection locked="0"/>
    </xf>
    <xf numFmtId="0" fontId="15" fillId="0" borderId="0" xfId="0" applyFont="1" applyFill="1" applyBorder="1" applyAlignment="1">
      <alignment horizontal="right" vertical="top"/>
    </xf>
    <xf numFmtId="0" fontId="11" fillId="0" borderId="0" xfId="0" applyFont="1" applyFill="1"/>
    <xf numFmtId="0" fontId="15" fillId="0" borderId="0" xfId="0" applyFont="1" applyFill="1" applyBorder="1" applyAlignment="1">
      <alignment horizontal="right"/>
    </xf>
    <xf numFmtId="4" fontId="3" fillId="3" borderId="13" xfId="0" applyNumberFormat="1" applyFont="1" applyFill="1" applyBorder="1" applyAlignment="1" applyProtection="1">
      <alignment vertical="top"/>
      <protection locked="0"/>
    </xf>
    <xf numFmtId="165" fontId="12" fillId="0" borderId="11" xfId="0" applyNumberFormat="1" applyFont="1" applyBorder="1" applyAlignment="1">
      <alignment horizontal="right"/>
    </xf>
    <xf numFmtId="165" fontId="13" fillId="0" borderId="15" xfId="0" applyNumberFormat="1" applyFont="1" applyBorder="1" applyAlignment="1">
      <alignment horizontal="right"/>
    </xf>
    <xf numFmtId="4" fontId="13" fillId="0" borderId="15" xfId="0" applyNumberFormat="1" applyFont="1" applyBorder="1" applyAlignment="1">
      <alignment horizontal="right"/>
    </xf>
    <xf numFmtId="4" fontId="15" fillId="4" borderId="15" xfId="0" applyNumberFormat="1" applyFont="1" applyFill="1" applyBorder="1" applyAlignment="1">
      <alignment horizontal="right"/>
    </xf>
    <xf numFmtId="4" fontId="15" fillId="4" borderId="15" xfId="0" applyNumberFormat="1" applyFont="1" applyFill="1" applyBorder="1" applyAlignment="1">
      <alignment horizontal="right" wrapText="1"/>
    </xf>
    <xf numFmtId="4" fontId="15" fillId="0" borderId="15" xfId="0" applyNumberFormat="1" applyFont="1" applyFill="1" applyBorder="1" applyAlignment="1">
      <alignment horizontal="right" wrapText="1"/>
    </xf>
    <xf numFmtId="4" fontId="15" fillId="4" borderId="14" xfId="0" applyNumberFormat="1" applyFont="1" applyFill="1" applyBorder="1" applyAlignment="1">
      <alignment horizontal="right"/>
    </xf>
    <xf numFmtId="0" fontId="12" fillId="0" borderId="9" xfId="0" applyFont="1" applyBorder="1" applyAlignment="1"/>
    <xf numFmtId="4" fontId="12" fillId="0" borderId="9" xfId="0" applyNumberFormat="1" applyFont="1" applyBorder="1" applyAlignment="1">
      <alignment horizontal="right" wrapText="1"/>
    </xf>
    <xf numFmtId="0" fontId="11" fillId="0" borderId="12" xfId="0" applyFont="1" applyBorder="1" applyAlignment="1"/>
    <xf numFmtId="0" fontId="14" fillId="0" borderId="12" xfId="0" applyFont="1" applyBorder="1" applyAlignment="1"/>
    <xf numFmtId="0" fontId="13" fillId="0" borderId="12" xfId="0" applyFont="1" applyBorder="1" applyAlignment="1"/>
    <xf numFmtId="0" fontId="14" fillId="0" borderId="12" xfId="0" applyFont="1" applyBorder="1" applyAlignment="1">
      <alignment horizontal="left"/>
    </xf>
    <xf numFmtId="0" fontId="15" fillId="0" borderId="12" xfId="0" applyFont="1" applyFill="1" applyBorder="1" applyAlignment="1">
      <alignment horizontal="right" vertical="top"/>
    </xf>
    <xf numFmtId="0" fontId="12" fillId="0" borderId="12" xfId="0" applyFont="1" applyBorder="1" applyAlignment="1"/>
    <xf numFmtId="49" fontId="14" fillId="0" borderId="12" xfId="0" applyNumberFormat="1" applyFont="1" applyBorder="1" applyAlignment="1">
      <alignment horizontal="left"/>
    </xf>
    <xf numFmtId="49" fontId="13" fillId="0" borderId="12" xfId="0" applyNumberFormat="1" applyFont="1" applyBorder="1" applyAlignment="1">
      <alignment horizontal="left"/>
    </xf>
    <xf numFmtId="0" fontId="15" fillId="0" borderId="12" xfId="0" applyFont="1" applyFill="1" applyBorder="1" applyAlignment="1">
      <alignment horizontal="right"/>
    </xf>
    <xf numFmtId="0" fontId="2" fillId="0" borderId="12" xfId="0" applyFont="1" applyBorder="1" applyAlignment="1">
      <alignment horizontal="left"/>
    </xf>
    <xf numFmtId="0" fontId="3" fillId="0" borderId="12" xfId="0" applyFont="1" applyBorder="1" applyAlignment="1">
      <alignment horizontal="left"/>
    </xf>
    <xf numFmtId="49" fontId="3" fillId="0" borderId="12" xfId="0" applyNumberFormat="1" applyFont="1" applyBorder="1" applyAlignment="1"/>
    <xf numFmtId="0" fontId="11" fillId="0" borderId="10" xfId="0" applyFont="1" applyBorder="1"/>
    <xf numFmtId="0" fontId="11" fillId="0" borderId="13" xfId="0" applyFont="1" applyBorder="1"/>
    <xf numFmtId="4" fontId="11" fillId="0" borderId="13" xfId="0" applyNumberFormat="1" applyFont="1" applyBorder="1"/>
    <xf numFmtId="4" fontId="13" fillId="0" borderId="13" xfId="0" applyNumberFormat="1" applyFont="1" applyBorder="1" applyAlignment="1">
      <alignment horizontal="right"/>
    </xf>
    <xf numFmtId="4" fontId="15" fillId="4" borderId="13" xfId="0" applyNumberFormat="1" applyFont="1" applyFill="1" applyBorder="1" applyAlignment="1">
      <alignment horizontal="right"/>
    </xf>
    <xf numFmtId="4" fontId="13" fillId="0" borderId="13" xfId="0" applyNumberFormat="1" applyFont="1" applyBorder="1" applyAlignment="1">
      <alignment horizontal="right" wrapText="1"/>
    </xf>
    <xf numFmtId="4" fontId="15" fillId="4" borderId="13" xfId="0" applyNumberFormat="1" applyFont="1" applyFill="1" applyBorder="1" applyAlignment="1">
      <alignment horizontal="right" wrapText="1"/>
    </xf>
    <xf numFmtId="4" fontId="15" fillId="0" borderId="13" xfId="0" applyNumberFormat="1" applyFont="1" applyFill="1" applyBorder="1" applyAlignment="1">
      <alignment horizontal="right" wrapText="1"/>
    </xf>
    <xf numFmtId="4" fontId="11" fillId="0" borderId="13" xfId="0" applyNumberFormat="1" applyFont="1" applyFill="1" applyBorder="1"/>
    <xf numFmtId="4" fontId="15" fillId="4" borderId="4" xfId="0" applyNumberFormat="1" applyFont="1" applyFill="1" applyBorder="1" applyAlignment="1">
      <alignment horizontal="right"/>
    </xf>
    <xf numFmtId="0" fontId="7" fillId="0" borderId="0" xfId="0" applyFont="1" applyFill="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xf numFmtId="0" fontId="17" fillId="0" borderId="0" xfId="2"/>
    <xf numFmtId="0" fontId="11" fillId="0" borderId="0" xfId="0" applyFont="1" applyAlignment="1">
      <alignment vertical="top"/>
    </xf>
    <xf numFmtId="0" fontId="2" fillId="0" borderId="7" xfId="0" applyFont="1" applyBorder="1" applyAlignment="1" applyProtection="1">
      <alignment horizontal="center" vertical="center" wrapText="1"/>
      <protection locked="0"/>
    </xf>
    <xf numFmtId="0" fontId="3" fillId="0" borderId="0" xfId="0" applyFont="1" applyAlignment="1">
      <alignment horizontal="right"/>
    </xf>
    <xf numFmtId="0" fontId="3" fillId="0" borderId="0" xfId="0" applyFont="1" applyBorder="1"/>
    <xf numFmtId="0" fontId="3" fillId="0" borderId="0" xfId="0" applyFont="1" applyFill="1" applyBorder="1" applyAlignment="1">
      <alignment vertical="top"/>
    </xf>
    <xf numFmtId="0" fontId="3" fillId="0" borderId="0" xfId="0" applyFont="1" applyBorder="1" applyAlignment="1" applyProtection="1">
      <alignment horizontal="center" vertical="top"/>
      <protection locked="0"/>
    </xf>
    <xf numFmtId="0" fontId="2" fillId="0" borderId="0" xfId="0" applyFont="1" applyFill="1" applyBorder="1" applyAlignment="1" applyProtection="1">
      <alignment horizontal="left" vertical="top"/>
      <protection locked="0"/>
    </xf>
    <xf numFmtId="0" fontId="3" fillId="0" borderId="0" xfId="0" applyFont="1" applyFill="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8" fillId="0" borderId="0" xfId="0" applyFont="1" applyFill="1" applyProtection="1">
      <protection locked="0"/>
    </xf>
    <xf numFmtId="4" fontId="3" fillId="0" borderId="7" xfId="0" applyNumberFormat="1" applyFont="1" applyFill="1" applyBorder="1" applyAlignment="1" applyProtection="1">
      <alignment vertical="top"/>
      <protection locked="0"/>
    </xf>
    <xf numFmtId="4" fontId="3" fillId="3" borderId="7" xfId="0" applyNumberFormat="1" applyFont="1" applyFill="1" applyBorder="1" applyAlignment="1" applyProtection="1">
      <alignment vertical="top"/>
      <protection locked="0"/>
    </xf>
    <xf numFmtId="4" fontId="9" fillId="0" borderId="7" xfId="0" applyNumberFormat="1" applyFont="1" applyFill="1" applyBorder="1" applyAlignment="1" applyProtection="1">
      <alignment vertical="top"/>
      <protection locked="0"/>
    </xf>
    <xf numFmtId="4" fontId="2" fillId="0" borderId="7" xfId="0" applyNumberFormat="1" applyFont="1" applyFill="1" applyBorder="1" applyAlignment="1" applyProtection="1">
      <alignment vertical="top"/>
      <protection locked="0"/>
    </xf>
    <xf numFmtId="0" fontId="3" fillId="0" borderId="0" xfId="0" quotePrefix="1" applyFont="1" applyFill="1" applyProtection="1">
      <protection locked="0"/>
    </xf>
    <xf numFmtId="0" fontId="9" fillId="0" borderId="0" xfId="0" applyFont="1" applyFill="1" applyAlignment="1" applyProtection="1">
      <alignment vertical="top"/>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protection locked="0"/>
    </xf>
    <xf numFmtId="4" fontId="9" fillId="0" borderId="1" xfId="0" applyNumberFormat="1" applyFont="1" applyFill="1" applyBorder="1" applyAlignment="1" applyProtection="1">
      <alignment vertical="top"/>
      <protection locked="0"/>
    </xf>
    <xf numFmtId="0" fontId="3" fillId="0" borderId="0" xfId="0" quotePrefix="1" applyFont="1" applyFill="1" applyBorder="1" applyAlignment="1" applyProtection="1">
      <alignment horizontal="left" vertical="top" wrapText="1"/>
      <protection locked="0"/>
    </xf>
    <xf numFmtId="4" fontId="3" fillId="0" borderId="0" xfId="0" applyNumberFormat="1" applyFont="1" applyFill="1" applyBorder="1" applyAlignment="1" applyProtection="1">
      <alignment vertical="top"/>
      <protection locked="0"/>
    </xf>
    <xf numFmtId="0" fontId="9" fillId="0" borderId="3" xfId="0" applyFont="1" applyFill="1" applyBorder="1" applyAlignment="1" applyProtection="1">
      <alignment horizontal="left"/>
      <protection locked="0"/>
    </xf>
    <xf numFmtId="0" fontId="3" fillId="0" borderId="1" xfId="0" applyFont="1" applyFill="1" applyBorder="1" applyProtection="1">
      <protection locked="0"/>
    </xf>
    <xf numFmtId="0" fontId="2" fillId="0" borderId="3" xfId="0" applyFont="1" applyFill="1" applyBorder="1" applyProtection="1">
      <protection locked="0"/>
    </xf>
    <xf numFmtId="0" fontId="9" fillId="0" borderId="0" xfId="0" applyFont="1" applyFill="1" applyBorder="1" applyAlignment="1" applyProtection="1">
      <alignment vertical="center" wrapText="1"/>
      <protection locked="0"/>
    </xf>
    <xf numFmtId="4" fontId="2" fillId="0" borderId="7" xfId="0" applyNumberFormat="1" applyFont="1" applyFill="1" applyBorder="1" applyAlignment="1" applyProtection="1">
      <alignment horizontal="center" vertical="top"/>
      <protection locked="0"/>
    </xf>
    <xf numFmtId="0" fontId="3" fillId="0" borderId="0" xfId="0" applyFont="1" applyFill="1" applyAlignment="1" applyProtection="1">
      <alignment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9" fillId="0" borderId="0" xfId="0" applyFont="1"/>
    <xf numFmtId="0" fontId="3" fillId="0" borderId="7" xfId="0" applyFont="1" applyBorder="1" applyAlignment="1" applyProtection="1">
      <alignment horizontal="left" vertical="top" wrapText="1"/>
      <protection locked="0"/>
    </xf>
    <xf numFmtId="0" fontId="3" fillId="0" borderId="0" xfId="0" applyFont="1" applyAlignment="1"/>
    <xf numFmtId="0" fontId="3" fillId="0" borderId="3" xfId="0" applyFont="1" applyBorder="1"/>
    <xf numFmtId="0" fontId="3" fillId="0" borderId="0" xfId="0" applyFont="1" applyBorder="1" applyAlignment="1" applyProtection="1">
      <alignment vertical="top" wrapText="1"/>
      <protection locked="0"/>
    </xf>
    <xf numFmtId="0" fontId="4" fillId="0" borderId="0" xfId="0" applyFont="1" applyAlignment="1"/>
    <xf numFmtId="0" fontId="3" fillId="0" borderId="0" xfId="0" applyFont="1" applyFill="1" applyBorder="1" applyAlignment="1" applyProtection="1">
      <alignment vertical="top" wrapText="1"/>
      <protection locked="0"/>
    </xf>
    <xf numFmtId="0" fontId="3" fillId="0" borderId="0" xfId="0" applyFont="1" applyAlignment="1">
      <alignment vertical="top"/>
    </xf>
    <xf numFmtId="0" fontId="3" fillId="0" borderId="0" xfId="0" applyFont="1" applyAlignment="1">
      <alignment horizontal="right" vertical="top"/>
    </xf>
    <xf numFmtId="0" fontId="3" fillId="0" borderId="0" xfId="0" applyFont="1" applyFill="1"/>
    <xf numFmtId="0" fontId="7" fillId="0" borderId="0" xfId="0" applyFont="1" applyFill="1" applyAlignment="1" applyProtection="1">
      <alignment vertical="top" wrapText="1"/>
      <protection locked="0"/>
    </xf>
    <xf numFmtId="0" fontId="3" fillId="0" borderId="0" xfId="0" applyFont="1" applyAlignment="1">
      <alignment horizontal="left" vertical="top" wrapText="1"/>
    </xf>
    <xf numFmtId="0" fontId="2" fillId="4" borderId="3" xfId="0" applyFont="1" applyFill="1" applyBorder="1" applyAlignment="1">
      <alignment horizontal="center" vertical="top"/>
    </xf>
    <xf numFmtId="0" fontId="3" fillId="0" borderId="0" xfId="0" applyFont="1" applyAlignment="1">
      <alignment vertical="top" wrapText="1"/>
    </xf>
    <xf numFmtId="0" fontId="3" fillId="0" borderId="0" xfId="0" applyFont="1" applyBorder="1" applyAlignment="1">
      <alignment vertical="top"/>
    </xf>
    <xf numFmtId="0" fontId="3" fillId="0" borderId="0" xfId="0" applyFont="1" applyBorder="1" applyAlignment="1">
      <alignment vertical="top" wrapText="1"/>
    </xf>
    <xf numFmtId="0" fontId="2" fillId="0" borderId="0" xfId="0" applyFont="1" applyFill="1" applyBorder="1" applyAlignment="1">
      <alignment vertical="top"/>
    </xf>
    <xf numFmtId="0" fontId="2" fillId="4" borderId="7" xfId="0" applyFont="1" applyFill="1" applyBorder="1" applyAlignment="1">
      <alignment horizontal="center" vertical="top"/>
    </xf>
    <xf numFmtId="0" fontId="10" fillId="0" borderId="0" xfId="0" applyFont="1" applyFill="1" applyProtection="1">
      <protection locked="0"/>
    </xf>
    <xf numFmtId="0" fontId="24" fillId="0" borderId="0" xfId="0" applyFont="1" applyFill="1"/>
    <xf numFmtId="0" fontId="25" fillId="0" borderId="0" xfId="0" applyFont="1" applyFill="1"/>
    <xf numFmtId="0" fontId="9" fillId="0" borderId="5" xfId="0" applyFont="1" applyBorder="1" applyAlignment="1">
      <alignment vertical="top" wrapText="1"/>
    </xf>
    <xf numFmtId="0" fontId="9" fillId="0" borderId="7" xfId="0" applyFont="1" applyBorder="1" applyAlignment="1">
      <alignment vertical="top" wrapText="1"/>
    </xf>
    <xf numFmtId="0" fontId="9" fillId="0" borderId="3" xfId="0" applyFont="1" applyBorder="1" applyAlignment="1">
      <alignment vertical="top" wrapText="1"/>
    </xf>
    <xf numFmtId="0" fontId="7" fillId="2" borderId="0" xfId="0" applyFont="1" applyFill="1" applyAlignment="1" applyProtection="1">
      <alignment vertical="center"/>
      <protection locked="0"/>
    </xf>
    <xf numFmtId="0" fontId="7" fillId="0" borderId="0" xfId="0" applyFont="1" applyFill="1" applyAlignment="1" applyProtection="1">
      <alignment horizontal="center"/>
      <protection locked="0"/>
    </xf>
    <xf numFmtId="0" fontId="9" fillId="0" borderId="0" xfId="0" quotePrefix="1" applyFont="1" applyFill="1" applyAlignment="1" applyProtection="1">
      <alignment horizontal="center" vertical="center"/>
      <protection locked="0"/>
    </xf>
    <xf numFmtId="4" fontId="3" fillId="0" borderId="0" xfId="0" applyNumberFormat="1" applyFont="1" applyFill="1" applyAlignment="1" applyProtection="1">
      <alignment horizontal="center" vertical="center"/>
      <protection locked="0"/>
    </xf>
    <xf numFmtId="4" fontId="2" fillId="0" borderId="14" xfId="0" applyNumberFormat="1" applyFont="1" applyFill="1" applyBorder="1" applyAlignment="1" applyProtection="1">
      <alignment vertical="top"/>
      <protection locked="0"/>
    </xf>
    <xf numFmtId="0" fontId="3" fillId="3" borderId="11" xfId="0" applyFont="1" applyFill="1" applyBorder="1" applyAlignment="1" applyProtection="1">
      <alignment vertical="top"/>
      <protection locked="0"/>
    </xf>
    <xf numFmtId="4" fontId="3" fillId="0" borderId="7" xfId="0" applyNumberFormat="1" applyFont="1" applyFill="1" applyBorder="1" applyAlignment="1" applyProtection="1">
      <alignment horizontal="center" vertical="top"/>
      <protection locked="0"/>
    </xf>
    <xf numFmtId="0" fontId="27" fillId="4" borderId="3" xfId="0" applyFont="1" applyFill="1" applyBorder="1" applyAlignment="1" applyProtection="1">
      <alignment vertical="center"/>
      <protection locked="0"/>
    </xf>
    <xf numFmtId="0" fontId="27" fillId="4" borderId="2" xfId="0" applyFont="1" applyFill="1" applyBorder="1" applyAlignment="1" applyProtection="1">
      <alignment vertical="center"/>
      <protection locked="0"/>
    </xf>
    <xf numFmtId="0" fontId="27" fillId="4" borderId="1" xfId="0" applyFont="1" applyFill="1" applyBorder="1" applyAlignment="1" applyProtection="1">
      <alignment vertical="center"/>
      <protection locked="0"/>
    </xf>
    <xf numFmtId="0" fontId="3" fillId="0" borderId="3" xfId="0" applyFont="1" applyFill="1" applyBorder="1" applyProtection="1">
      <protection locked="0"/>
    </xf>
    <xf numFmtId="164" fontId="3" fillId="0" borderId="3" xfId="0" applyNumberFormat="1" applyFont="1" applyFill="1" applyBorder="1" applyAlignment="1" applyProtection="1">
      <alignment horizontal="left"/>
      <protection locked="0"/>
    </xf>
    <xf numFmtId="0" fontId="3" fillId="0" borderId="14" xfId="0" applyFont="1" applyBorder="1" applyProtection="1">
      <protection locked="0"/>
    </xf>
    <xf numFmtId="0" fontId="28" fillId="4" borderId="7" xfId="0" applyFont="1" applyFill="1" applyBorder="1" applyAlignment="1" applyProtection="1">
      <alignment horizontal="center" vertical="center"/>
      <protection locked="0"/>
    </xf>
    <xf numFmtId="0" fontId="3" fillId="0" borderId="2" xfId="0" applyFont="1" applyBorder="1" applyProtection="1">
      <protection locked="0"/>
    </xf>
    <xf numFmtId="0" fontId="3" fillId="0" borderId="1" xfId="0" applyFont="1" applyBorder="1" applyProtection="1">
      <protection locked="0"/>
    </xf>
    <xf numFmtId="0" fontId="27" fillId="0" borderId="0" xfId="0" applyFont="1" applyFill="1" applyBorder="1" applyAlignment="1" applyProtection="1">
      <alignment vertical="center"/>
      <protection locked="0"/>
    </xf>
    <xf numFmtId="0" fontId="3" fillId="0" borderId="0" xfId="0" applyFont="1" applyFill="1" applyBorder="1"/>
    <xf numFmtId="0" fontId="3" fillId="0" borderId="7" xfId="0" applyFont="1" applyBorder="1" applyAlignment="1" applyProtection="1">
      <alignment horizontal="right"/>
      <protection locked="0"/>
    </xf>
    <xf numFmtId="0" fontId="2" fillId="0" borderId="0" xfId="0" applyFont="1"/>
    <xf numFmtId="0" fontId="3"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3" fillId="0" borderId="7" xfId="0" applyFont="1" applyBorder="1" applyAlignment="1" applyProtection="1">
      <alignment horizontal="left"/>
      <protection locked="0"/>
    </xf>
    <xf numFmtId="164" fontId="3" fillId="0" borderId="7" xfId="0" applyNumberFormat="1" applyFont="1" applyBorder="1" applyAlignment="1" applyProtection="1">
      <alignment horizontal="left"/>
      <protection locked="0"/>
    </xf>
    <xf numFmtId="0" fontId="7" fillId="0" borderId="0" xfId="0" applyFont="1" applyFill="1" applyAlignment="1" applyProtection="1">
      <alignment vertical="top"/>
      <protection locked="0"/>
    </xf>
    <xf numFmtId="0" fontId="3" fillId="0" borderId="0" xfId="0" applyFont="1" applyAlignment="1">
      <alignment horizontal="left"/>
    </xf>
    <xf numFmtId="164" fontId="9" fillId="0" borderId="7" xfId="0" applyNumberFormat="1" applyFont="1" applyBorder="1" applyAlignment="1">
      <alignment horizontal="left"/>
    </xf>
    <xf numFmtId="0" fontId="27" fillId="4" borderId="2" xfId="0" applyFont="1" applyFill="1" applyBorder="1" applyAlignment="1" applyProtection="1">
      <alignment vertical="center"/>
      <protection locked="0"/>
    </xf>
    <xf numFmtId="0" fontId="29" fillId="0" borderId="0" xfId="0" applyFont="1" applyProtection="1">
      <protection locked="0"/>
    </xf>
    <xf numFmtId="49" fontId="6" fillId="0" borderId="12" xfId="0" applyNumberFormat="1" applyFont="1" applyBorder="1" applyAlignment="1">
      <alignment horizontal="left"/>
    </xf>
    <xf numFmtId="4" fontId="6" fillId="0" borderId="0" xfId="0" applyNumberFormat="1" applyFont="1" applyBorder="1" applyAlignment="1">
      <alignment horizontal="right"/>
    </xf>
    <xf numFmtId="4" fontId="6" fillId="0" borderId="15" xfId="0" applyNumberFormat="1" applyFont="1" applyBorder="1" applyAlignment="1">
      <alignment horizontal="right"/>
    </xf>
    <xf numFmtId="4" fontId="6" fillId="0" borderId="13" xfId="0" applyNumberFormat="1" applyFont="1" applyBorder="1" applyAlignment="1">
      <alignment horizontal="right"/>
    </xf>
    <xf numFmtId="49" fontId="13" fillId="0" borderId="12" xfId="0" quotePrefix="1" applyNumberFormat="1" applyFont="1" applyBorder="1" applyAlignment="1">
      <alignment horizontal="left"/>
    </xf>
    <xf numFmtId="0" fontId="27" fillId="4" borderId="2" xfId="0" applyFont="1" applyFill="1" applyBorder="1" applyAlignment="1" applyProtection="1">
      <alignment vertical="center"/>
      <protection locked="0"/>
    </xf>
    <xf numFmtId="164" fontId="2" fillId="4" borderId="7" xfId="0" applyNumberFormat="1" applyFont="1" applyFill="1" applyBorder="1" applyAlignment="1" applyProtection="1">
      <alignment horizontal="center" vertical="center" wrapText="1"/>
      <protection locked="0"/>
    </xf>
    <xf numFmtId="0" fontId="11" fillId="0" borderId="15" xfId="0" applyFont="1" applyBorder="1" applyAlignment="1">
      <alignment wrapText="1"/>
    </xf>
    <xf numFmtId="4" fontId="3" fillId="0" borderId="15" xfId="0" applyNumberFormat="1" applyFont="1" applyFill="1" applyBorder="1" applyAlignment="1" applyProtection="1">
      <alignment vertical="top" wrapText="1"/>
      <protection locked="0"/>
    </xf>
    <xf numFmtId="4" fontId="11" fillId="0" borderId="15" xfId="0" applyNumberFormat="1" applyFont="1" applyBorder="1" applyAlignment="1">
      <alignment wrapText="1"/>
    </xf>
    <xf numFmtId="4" fontId="3" fillId="3" borderId="15" xfId="0" applyNumberFormat="1" applyFont="1" applyFill="1" applyBorder="1" applyAlignment="1" applyProtection="1">
      <alignment vertical="top" wrapText="1"/>
      <protection locked="0"/>
    </xf>
    <xf numFmtId="4" fontId="11" fillId="0" borderId="15" xfId="0" applyNumberFormat="1" applyFont="1" applyFill="1" applyBorder="1" applyAlignment="1">
      <alignment wrapText="1"/>
    </xf>
    <xf numFmtId="4" fontId="6" fillId="0" borderId="15" xfId="0" applyNumberFormat="1" applyFont="1" applyBorder="1" applyAlignment="1">
      <alignment horizontal="right" wrapText="1"/>
    </xf>
    <xf numFmtId="4" fontId="15" fillId="4" borderId="14" xfId="0" applyNumberFormat="1" applyFont="1" applyFill="1" applyBorder="1" applyAlignment="1">
      <alignment horizontal="right" wrapText="1"/>
    </xf>
    <xf numFmtId="0" fontId="7" fillId="0" borderId="0" xfId="0" applyFont="1" applyFill="1" applyAlignment="1">
      <alignment vertical="top" wrapText="1"/>
    </xf>
    <xf numFmtId="0" fontId="3" fillId="0" borderId="14" xfId="0" applyFont="1" applyFill="1" applyBorder="1" applyAlignment="1" applyProtection="1">
      <alignment horizontal="center" vertical="center" wrapText="1"/>
      <protection locked="0"/>
    </xf>
    <xf numFmtId="0" fontId="38" fillId="0" borderId="0" xfId="2" applyFont="1"/>
    <xf numFmtId="0" fontId="38" fillId="0" borderId="0" xfId="2" applyFont="1" applyFill="1"/>
    <xf numFmtId="0" fontId="7" fillId="2" borderId="0" xfId="0" applyFont="1" applyFill="1" applyAlignment="1">
      <alignment horizontal="left" vertical="top"/>
    </xf>
    <xf numFmtId="0" fontId="33" fillId="2" borderId="0" xfId="0" applyFont="1" applyFill="1" applyAlignment="1">
      <alignment horizontal="left" vertical="top" wrapText="1"/>
    </xf>
    <xf numFmtId="166" fontId="3" fillId="0" borderId="7" xfId="0" applyNumberFormat="1" applyFont="1" applyBorder="1" applyProtection="1">
      <protection locked="0"/>
    </xf>
    <xf numFmtId="0" fontId="11" fillId="0" borderId="14"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26" fillId="0" borderId="0" xfId="2" applyFont="1" applyProtection="1">
      <protection locked="0"/>
    </xf>
    <xf numFmtId="0" fontId="40" fillId="0" borderId="0" xfId="2" applyFont="1"/>
    <xf numFmtId="0" fontId="41" fillId="0" borderId="0" xfId="0" applyFont="1"/>
    <xf numFmtId="0" fontId="17" fillId="0" borderId="0" xfId="2" applyFill="1"/>
    <xf numFmtId="0" fontId="39" fillId="0" borderId="0" xfId="2" applyFont="1"/>
    <xf numFmtId="4" fontId="3" fillId="0" borderId="15" xfId="0" applyNumberFormat="1" applyFont="1" applyBorder="1" applyAlignment="1" applyProtection="1">
      <alignment vertical="top"/>
      <protection locked="0"/>
    </xf>
    <xf numFmtId="4" fontId="3" fillId="0" borderId="14" xfId="0" applyNumberFormat="1" applyFont="1" applyFill="1" applyBorder="1" applyAlignment="1" applyProtection="1">
      <alignment vertical="top"/>
      <protection locked="0"/>
    </xf>
    <xf numFmtId="0" fontId="42" fillId="0" borderId="0" xfId="0" applyFont="1" applyFill="1" applyProtection="1">
      <protection locked="0"/>
    </xf>
    <xf numFmtId="0" fontId="7" fillId="0" borderId="0" xfId="0" applyFont="1" applyAlignment="1" applyProtection="1">
      <alignment vertical="top" wrapText="1"/>
      <protection locked="0"/>
    </xf>
    <xf numFmtId="0" fontId="7" fillId="0" borderId="0" xfId="0" applyFont="1" applyAlignment="1" applyProtection="1">
      <alignment vertical="center" wrapText="1"/>
      <protection locked="0"/>
    </xf>
    <xf numFmtId="164" fontId="3" fillId="0" borderId="0" xfId="0" applyNumberFormat="1" applyFont="1" applyFill="1" applyProtection="1">
      <protection locked="0"/>
    </xf>
    <xf numFmtId="0" fontId="7"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top" wrapText="1"/>
      <protection locked="0"/>
    </xf>
    <xf numFmtId="0" fontId="27" fillId="4" borderId="3" xfId="0" applyFont="1" applyFill="1" applyBorder="1" applyAlignment="1" applyProtection="1">
      <alignment vertical="center"/>
      <protection locked="0"/>
    </xf>
    <xf numFmtId="0" fontId="27" fillId="4" borderId="2" xfId="0" applyFont="1" applyFill="1" applyBorder="1" applyAlignment="1" applyProtection="1">
      <alignment vertical="center"/>
      <protection locked="0"/>
    </xf>
    <xf numFmtId="0" fontId="27" fillId="4" borderId="1" xfId="0" applyFont="1" applyFill="1" applyBorder="1" applyAlignment="1" applyProtection="1">
      <alignment vertical="center"/>
      <protection locked="0"/>
    </xf>
    <xf numFmtId="0" fontId="7" fillId="2" borderId="0" xfId="0" applyFont="1" applyFill="1" applyAlignment="1">
      <alignment vertical="top"/>
    </xf>
    <xf numFmtId="0" fontId="33"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vertical="top" wrapText="1"/>
    </xf>
    <xf numFmtId="0" fontId="33" fillId="2" borderId="0" xfId="0" applyFont="1" applyFill="1" applyAlignment="1">
      <alignment vertical="top" wrapText="1"/>
    </xf>
    <xf numFmtId="0" fontId="7" fillId="2" borderId="0" xfId="0" applyFont="1" applyFill="1" applyAlignment="1" applyProtection="1">
      <alignment horizontal="left"/>
      <protection locked="0"/>
    </xf>
    <xf numFmtId="0" fontId="3" fillId="0" borderId="9"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9" fillId="0" borderId="9" xfId="0" applyFont="1" applyFill="1" applyBorder="1" applyAlignment="1" applyProtection="1">
      <alignment horizontal="left" vertical="top"/>
      <protection locked="0"/>
    </xf>
    <xf numFmtId="0" fontId="9" fillId="0" borderId="8" xfId="0" applyFont="1" applyFill="1" applyBorder="1" applyAlignment="1" applyProtection="1">
      <alignment horizontal="left" vertical="top"/>
      <protection locked="0"/>
    </xf>
    <xf numFmtId="0" fontId="9" fillId="0" borderId="10" xfId="0" applyFont="1" applyFill="1" applyBorder="1" applyAlignment="1" applyProtection="1">
      <alignment horizontal="left" vertical="top"/>
      <protection locked="0"/>
    </xf>
    <xf numFmtId="0" fontId="9" fillId="0" borderId="12"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9" fillId="0" borderId="13" xfId="0"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9" fillId="0" borderId="4" xfId="0" applyFont="1" applyFill="1" applyBorder="1" applyAlignment="1" applyProtection="1">
      <alignment horizontal="left" vertical="top"/>
      <protection locked="0"/>
    </xf>
    <xf numFmtId="0" fontId="26" fillId="6" borderId="0" xfId="2" applyFont="1" applyFill="1" applyAlignment="1" applyProtection="1">
      <alignment horizontal="left"/>
      <protection locked="0"/>
    </xf>
    <xf numFmtId="0" fontId="9" fillId="0" borderId="9"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 xfId="0" applyFont="1" applyFill="1" applyBorder="1" applyAlignment="1">
      <alignment horizontal="left" vertical="top"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0" xfId="0" applyFont="1" applyFill="1" applyAlignment="1" applyProtection="1">
      <alignment vertical="top" wrapText="1"/>
      <protection locked="0"/>
    </xf>
    <xf numFmtId="0" fontId="11" fillId="0" borderId="0" xfId="0" applyFont="1" applyFill="1" applyAlignment="1">
      <alignment horizontal="left" vertical="top" wrapText="1"/>
    </xf>
    <xf numFmtId="0" fontId="23" fillId="6" borderId="0" xfId="2" applyFont="1" applyFill="1" applyAlignment="1">
      <alignment horizontal="left"/>
    </xf>
    <xf numFmtId="0" fontId="23" fillId="6" borderId="0" xfId="2" applyFont="1" applyFill="1" applyAlignment="1">
      <alignment horizontal="left" vertical="top"/>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Border="1" applyAlignment="1">
      <alignment horizontal="left" vertical="top" wrapText="1"/>
    </xf>
    <xf numFmtId="0" fontId="9" fillId="0" borderId="13"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Fill="1" applyBorder="1" applyAlignment="1" applyProtection="1">
      <alignment horizontal="left" vertical="top" wrapText="1"/>
      <protection locked="0"/>
    </xf>
    <xf numFmtId="0" fontId="9" fillId="0" borderId="8"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6"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3" fillId="0" borderId="9"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7" fillId="2" borderId="0" xfId="0" applyFont="1" applyFill="1" applyAlignment="1" applyProtection="1">
      <alignment horizontal="left" vertical="center"/>
      <protection locked="0"/>
    </xf>
    <xf numFmtId="0" fontId="30" fillId="0" borderId="0" xfId="0" applyFont="1" applyFill="1" applyAlignment="1">
      <alignment horizontal="left" vertical="top" wrapText="1"/>
    </xf>
    <xf numFmtId="0" fontId="32" fillId="2" borderId="0" xfId="0" applyFont="1" applyFill="1" applyAlignment="1" applyProtection="1">
      <alignment horizontal="left" vertical="top" wrapText="1"/>
      <protection locked="0"/>
    </xf>
    <xf numFmtId="0" fontId="31" fillId="0" borderId="9" xfId="0" applyFont="1" applyFill="1" applyBorder="1" applyAlignment="1">
      <alignment horizontal="left" vertical="top" wrapText="1"/>
    </xf>
    <xf numFmtId="0" fontId="31" fillId="0" borderId="8" xfId="0" applyFont="1" applyFill="1" applyBorder="1" applyAlignment="1">
      <alignment horizontal="left" vertical="top" wrapText="1"/>
    </xf>
    <xf numFmtId="0" fontId="31" fillId="0" borderId="10" xfId="0"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13" xfId="0" applyFont="1" applyFill="1" applyBorder="1" applyAlignment="1">
      <alignment horizontal="left" vertical="top" wrapText="1"/>
    </xf>
    <xf numFmtId="0" fontId="31" fillId="0" borderId="5"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4" xfId="0" applyFont="1" applyFill="1" applyBorder="1" applyAlignment="1">
      <alignment horizontal="left" vertical="top" wrapText="1"/>
    </xf>
    <xf numFmtId="0" fontId="3" fillId="0" borderId="0" xfId="0" applyFont="1" applyAlignment="1">
      <alignment horizontal="left" vertical="top" wrapText="1"/>
    </xf>
    <xf numFmtId="0" fontId="5" fillId="5" borderId="7" xfId="0" applyFont="1" applyFill="1" applyBorder="1" applyAlignment="1" applyProtection="1">
      <alignment horizontal="left"/>
      <protection locked="0"/>
    </xf>
    <xf numFmtId="0" fontId="3" fillId="0" borderId="3"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protection locked="0"/>
    </xf>
    <xf numFmtId="0" fontId="3" fillId="0" borderId="7" xfId="0" applyFont="1" applyFill="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3" fillId="0" borderId="3" xfId="0" applyFont="1" applyBorder="1" applyAlignment="1" applyProtection="1">
      <alignment horizontal="left"/>
      <protection locked="0"/>
    </xf>
    <xf numFmtId="0" fontId="3" fillId="0" borderId="1" xfId="0" applyFont="1" applyBorder="1" applyAlignment="1" applyProtection="1">
      <alignment horizontal="left"/>
      <protection locked="0"/>
    </xf>
    <xf numFmtId="0" fontId="8" fillId="0" borderId="0" xfId="0" applyFont="1" applyAlignment="1" applyProtection="1">
      <alignment horizontal="left" vertical="top" wrapText="1"/>
      <protection locked="0"/>
    </xf>
    <xf numFmtId="0" fontId="26" fillId="6" borderId="0" xfId="2" applyFont="1" applyFill="1" applyBorder="1" applyAlignment="1" applyProtection="1">
      <alignment horizontal="left"/>
      <protection locked="0"/>
    </xf>
    <xf numFmtId="4" fontId="3" fillId="0" borderId="5" xfId="0" applyNumberFormat="1" applyFont="1" applyFill="1" applyBorder="1" applyAlignment="1" applyProtection="1">
      <alignment horizontal="left" vertical="top" wrapText="1"/>
      <protection locked="0"/>
    </xf>
    <xf numFmtId="4" fontId="3" fillId="0" borderId="6" xfId="0" applyNumberFormat="1"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protection locked="0"/>
    </xf>
    <xf numFmtId="0" fontId="23" fillId="6" borderId="0" xfId="2" applyFont="1" applyFill="1" applyBorder="1" applyAlignment="1" applyProtection="1">
      <alignment horizontal="left"/>
      <protection locked="0"/>
    </xf>
    <xf numFmtId="0" fontId="3" fillId="0" borderId="8" xfId="0" quotePrefix="1" applyFont="1" applyFill="1" applyBorder="1" applyAlignment="1" applyProtection="1">
      <alignment vertical="top" wrapText="1"/>
      <protection locked="0"/>
    </xf>
    <xf numFmtId="0" fontId="3" fillId="0" borderId="10" xfId="0" quotePrefix="1" applyFont="1" applyFill="1" applyBorder="1" applyAlignment="1" applyProtection="1">
      <alignment vertical="top" wrapText="1"/>
      <protection locked="0"/>
    </xf>
    <xf numFmtId="0" fontId="3" fillId="0" borderId="6" xfId="0" quotePrefix="1" applyFont="1" applyFill="1" applyBorder="1" applyAlignment="1" applyProtection="1">
      <alignment vertical="top" wrapText="1"/>
      <protection locked="0"/>
    </xf>
    <xf numFmtId="0" fontId="3" fillId="0" borderId="4" xfId="0" quotePrefix="1" applyFont="1" applyFill="1" applyBorder="1" applyAlignment="1" applyProtection="1">
      <alignment vertical="top" wrapText="1"/>
      <protection locked="0"/>
    </xf>
    <xf numFmtId="0" fontId="9" fillId="0" borderId="0" xfId="0" applyFont="1" applyFill="1" applyAlignment="1" applyProtection="1">
      <alignment horizontal="left" vertical="top" wrapText="1"/>
      <protection locked="0"/>
    </xf>
    <xf numFmtId="4" fontId="3" fillId="0" borderId="9" xfId="0" quotePrefix="1" applyNumberFormat="1" applyFont="1" applyFill="1" applyBorder="1" applyAlignment="1" applyProtection="1">
      <alignment horizontal="left" vertical="top" wrapText="1"/>
      <protection locked="0"/>
    </xf>
    <xf numFmtId="4" fontId="3" fillId="0" borderId="8" xfId="0" applyNumberFormat="1" applyFont="1" applyFill="1" applyBorder="1" applyAlignment="1" applyProtection="1">
      <alignment horizontal="left" vertical="top" wrapText="1"/>
      <protection locked="0"/>
    </xf>
    <xf numFmtId="4" fontId="3" fillId="0" borderId="12" xfId="0" quotePrefix="1" applyNumberFormat="1" applyFont="1" applyFill="1" applyBorder="1" applyAlignment="1" applyProtection="1">
      <alignment horizontal="left" vertical="top" wrapText="1"/>
      <protection locked="0"/>
    </xf>
    <xf numFmtId="4" fontId="3" fillId="0" borderId="0" xfId="0" quotePrefix="1" applyNumberFormat="1" applyFont="1" applyFill="1" applyBorder="1" applyAlignment="1" applyProtection="1">
      <alignment horizontal="left" vertical="top" wrapText="1"/>
      <protection locked="0"/>
    </xf>
    <xf numFmtId="0" fontId="15" fillId="4" borderId="12" xfId="0" applyFont="1" applyFill="1" applyBorder="1" applyAlignment="1">
      <alignment horizontal="right"/>
    </xf>
    <xf numFmtId="0" fontId="15" fillId="4" borderId="0" xfId="0" applyFont="1" applyFill="1" applyBorder="1" applyAlignment="1">
      <alignment horizontal="right"/>
    </xf>
    <xf numFmtId="0" fontId="16" fillId="4" borderId="5" xfId="0" applyFont="1" applyFill="1" applyBorder="1" applyAlignment="1">
      <alignment horizontal="right"/>
    </xf>
    <xf numFmtId="0" fontId="16" fillId="4" borderId="6" xfId="0" applyFont="1" applyFill="1" applyBorder="1" applyAlignment="1">
      <alignment horizontal="right"/>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5" fillId="4" borderId="12" xfId="0" applyFont="1" applyFill="1" applyBorder="1" applyAlignment="1">
      <alignment horizontal="right" vertical="top"/>
    </xf>
    <xf numFmtId="0" fontId="15" fillId="4" borderId="0" xfId="0" applyFont="1" applyFill="1" applyBorder="1" applyAlignment="1">
      <alignment horizontal="right" vertical="top"/>
    </xf>
    <xf numFmtId="49" fontId="13" fillId="0" borderId="12"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4" fontId="2" fillId="0" borderId="15" xfId="0" applyNumberFormat="1" applyFont="1" applyBorder="1" applyAlignment="1" applyProtection="1">
      <alignment vertical="top"/>
      <protection locked="0"/>
    </xf>
    <xf numFmtId="0" fontId="2" fillId="0" borderId="0" xfId="0" applyFont="1" applyProtection="1">
      <protection locked="0"/>
    </xf>
  </cellXfs>
  <cellStyles count="3">
    <cellStyle name="Hyperlink" xfId="2" builtinId="8"/>
    <cellStyle name="Normal" xfId="0" builtinId="0"/>
    <cellStyle name="Percent" xfId="1" builtinId="5"/>
  </cellStyles>
  <dxfs count="11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C00000"/>
      </font>
    </dxf>
    <dxf>
      <font>
        <b val="0"/>
        <i val="0"/>
        <color rgb="FF00B050"/>
      </font>
    </dxf>
    <dxf>
      <font>
        <color rgb="FF9C0006"/>
      </font>
    </dxf>
    <dxf>
      <font>
        <color rgb="FF9C0006"/>
      </font>
    </dxf>
    <dxf>
      <font>
        <b val="0"/>
        <i val="0"/>
        <color rgb="FFC00000"/>
      </font>
    </dxf>
    <dxf>
      <font>
        <color rgb="FF9C0006"/>
      </font>
    </dxf>
    <dxf>
      <font>
        <color rgb="FFC00000"/>
      </font>
    </dxf>
    <dxf>
      <font>
        <b val="0"/>
        <i val="0"/>
        <color rgb="FF00B050"/>
      </font>
    </dxf>
    <dxf>
      <font>
        <color rgb="FF9C0006"/>
      </font>
    </dxf>
    <dxf>
      <font>
        <color rgb="FF9C0006"/>
      </font>
    </dxf>
    <dxf>
      <font>
        <b val="0"/>
        <i val="0"/>
        <color rgb="FFC00000"/>
      </font>
    </dxf>
    <dxf>
      <font>
        <b val="0"/>
        <i val="0"/>
        <color rgb="FF00B050"/>
      </font>
    </dxf>
    <dxf>
      <font>
        <color rgb="FF9C0006"/>
      </font>
    </dxf>
    <dxf>
      <font>
        <color rgb="FF9C0006"/>
      </font>
    </dxf>
    <dxf>
      <font>
        <b val="0"/>
        <i val="0"/>
        <color rgb="FFC00000"/>
      </font>
    </dxf>
    <dxf>
      <font>
        <b val="0"/>
        <i val="0"/>
        <color rgb="FFC00000"/>
      </font>
    </dxf>
    <dxf>
      <font>
        <color rgb="FF9C0006"/>
      </font>
      <fill>
        <patternFill>
          <bgColor rgb="FFFFC7CE"/>
        </patternFill>
      </fill>
    </dxf>
    <dxf>
      <font>
        <color rgb="FF006100"/>
      </font>
      <fill>
        <patternFill>
          <bgColor rgb="FFC6EFCE"/>
        </patternFill>
      </fill>
    </dxf>
    <dxf>
      <font>
        <b val="0"/>
        <i val="0"/>
        <color rgb="FF00B050"/>
      </font>
    </dxf>
    <dxf>
      <font>
        <b val="0"/>
        <i val="0"/>
        <color rgb="FFC00000"/>
      </font>
    </dxf>
    <dxf>
      <font>
        <b val="0"/>
        <i val="0"/>
        <color rgb="FF00B050"/>
      </font>
    </dxf>
    <dxf>
      <font>
        <b val="0"/>
        <i val="0"/>
        <color rgb="FF00B050"/>
      </font>
    </dxf>
    <dxf>
      <font>
        <b val="0"/>
        <i val="0"/>
        <color rgb="FFC00000"/>
      </font>
    </dxf>
    <dxf>
      <font>
        <b val="0"/>
        <i val="0"/>
        <color rgb="FF00B050"/>
      </font>
    </dxf>
    <dxf>
      <font>
        <b val="0"/>
        <i val="0"/>
        <color rgb="FF00B050"/>
      </font>
    </dxf>
    <dxf>
      <font>
        <b val="0"/>
        <i val="0"/>
        <color rgb="FFC00000"/>
      </font>
    </dxf>
    <dxf>
      <font>
        <b val="0"/>
        <i val="0"/>
        <color rgb="FF00B050"/>
      </font>
    </dxf>
    <dxf>
      <font>
        <b val="0"/>
        <i val="0"/>
        <color rgb="FF00B050"/>
      </font>
    </dxf>
    <dxf>
      <font>
        <b val="0"/>
        <i val="0"/>
        <color rgb="FFC00000"/>
      </font>
    </dxf>
    <dxf>
      <font>
        <b val="0"/>
        <i val="0"/>
        <color rgb="FF00B05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00B050"/>
      </font>
    </dxf>
    <dxf>
      <font>
        <color rgb="FFC00000"/>
      </font>
    </dxf>
    <dxf>
      <font>
        <color rgb="FF92D050"/>
      </font>
    </dxf>
    <dxf>
      <font>
        <color rgb="FF00B050"/>
      </font>
    </dxf>
    <dxf>
      <font>
        <color rgb="FFC00000"/>
      </font>
    </dxf>
    <dxf>
      <font>
        <color rgb="FFC00000"/>
      </font>
    </dxf>
    <dxf>
      <font>
        <color rgb="FFC00000"/>
      </font>
    </dxf>
    <dxf>
      <font>
        <color rgb="FFC00000"/>
      </font>
    </dxf>
    <dxf>
      <font>
        <color rgb="FF9C0006"/>
      </font>
    </dxf>
    <dxf>
      <font>
        <color rgb="FFC00000"/>
      </font>
    </dxf>
    <dxf>
      <font>
        <b val="0"/>
        <i val="0"/>
        <color rgb="FF00B050"/>
      </font>
    </dxf>
    <dxf>
      <font>
        <b val="0"/>
        <i val="0"/>
        <color rgb="FFC00000"/>
      </font>
    </dxf>
    <dxf>
      <font>
        <b val="0"/>
        <i val="0"/>
        <color rgb="FF00B050"/>
      </font>
    </dxf>
    <dxf>
      <font>
        <b val="0"/>
        <i val="0"/>
        <color rgb="FFC00000"/>
      </font>
    </dxf>
    <dxf>
      <font>
        <b val="0"/>
        <i val="0"/>
        <color rgb="FF00B050"/>
      </font>
    </dxf>
    <dxf>
      <font>
        <color rgb="FF9C0006"/>
      </font>
    </dxf>
    <dxf>
      <font>
        <color rgb="FF9C0006"/>
      </font>
    </dxf>
    <dxf>
      <font>
        <b val="0"/>
        <i val="0"/>
        <color rgb="FFC00000"/>
      </font>
    </dxf>
    <dxf>
      <font>
        <b val="0"/>
        <i val="0"/>
        <color rgb="FF00B050"/>
      </font>
      <fill>
        <patternFill patternType="none">
          <bgColor auto="1"/>
        </patternFill>
      </fill>
    </dxf>
    <dxf>
      <font>
        <b val="0"/>
        <i val="0"/>
        <color rgb="FF00B050"/>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b val="0"/>
        <i val="0"/>
        <color rgb="FF00B050"/>
      </font>
    </dxf>
    <dxf>
      <font>
        <b val="0"/>
        <i val="0"/>
        <color rgb="FF00B050"/>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b val="0"/>
        <i val="0"/>
        <color rgb="FF00B050"/>
      </font>
    </dxf>
    <dxf>
      <font>
        <color rgb="FF9C0006"/>
      </font>
    </dxf>
    <dxf>
      <font>
        <color rgb="FF9C0006"/>
      </font>
    </dxf>
    <dxf>
      <font>
        <b val="0"/>
        <i val="0"/>
        <color rgb="FFC00000"/>
      </font>
    </dxf>
    <dxf>
      <font>
        <b val="0"/>
        <i val="0"/>
        <color rgb="FFC00000"/>
      </font>
    </dxf>
    <dxf>
      <font>
        <b val="0"/>
        <i val="0"/>
        <color rgb="FF00B050"/>
      </font>
    </dxf>
    <dxf>
      <font>
        <color rgb="FF9C0006"/>
      </font>
    </dxf>
    <dxf>
      <font>
        <color rgb="FF9C0006"/>
      </font>
    </dxf>
    <dxf>
      <font>
        <b val="0"/>
        <i val="0"/>
        <color rgb="FFC0000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CC"/>
      <color rgb="FF0563C1"/>
      <color rgb="FFD1FFFF"/>
      <color rgb="FFB7FFFF"/>
      <color rgb="FFF2948A"/>
      <color rgb="FFF97F67"/>
      <color rgb="FFEF5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7620</xdr:rowOff>
    </xdr:from>
    <xdr:to>
      <xdr:col>15</xdr:col>
      <xdr:colOff>34569</xdr:colOff>
      <xdr:row>56</xdr:row>
      <xdr:rowOff>30480</xdr:rowOff>
    </xdr:to>
    <xdr:pic>
      <xdr:nvPicPr>
        <xdr:cNvPr id="6" name="Picture 5">
          <a:extLst>
            <a:ext uri="{FF2B5EF4-FFF2-40B4-BE49-F238E27FC236}">
              <a16:creationId xmlns:a16="http://schemas.microsoft.com/office/drawing/2014/main" id="{36D3C338-8167-4A01-B1F3-02E913D4E1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70020"/>
          <a:ext cx="11281689"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114300</xdr:rowOff>
    </xdr:from>
    <xdr:to>
      <xdr:col>14</xdr:col>
      <xdr:colOff>38100</xdr:colOff>
      <xdr:row>103</xdr:row>
      <xdr:rowOff>113780</xdr:rowOff>
    </xdr:to>
    <xdr:pic>
      <xdr:nvPicPr>
        <xdr:cNvPr id="7" name="Picture 6">
          <a:extLst>
            <a:ext uri="{FF2B5EF4-FFF2-40B4-BE49-F238E27FC236}">
              <a16:creationId xmlns:a16="http://schemas.microsoft.com/office/drawing/2014/main" id="{081840EC-4DA4-4F4D-BF05-E76F013F68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506075"/>
          <a:ext cx="10668000" cy="663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xdr:row>
      <xdr:rowOff>1</xdr:rowOff>
    </xdr:from>
    <xdr:to>
      <xdr:col>9</xdr:col>
      <xdr:colOff>228600</xdr:colOff>
      <xdr:row>35</xdr:row>
      <xdr:rowOff>74493</xdr:rowOff>
    </xdr:to>
    <xdr:pic>
      <xdr:nvPicPr>
        <xdr:cNvPr id="3" name="Picture 2">
          <a:extLst>
            <a:ext uri="{FF2B5EF4-FFF2-40B4-BE49-F238E27FC236}">
              <a16:creationId xmlns:a16="http://schemas.microsoft.com/office/drawing/2014/main" id="{DCC03700-CCBD-489B-AAEE-F5CC2D0498FA}"/>
            </a:ext>
          </a:extLst>
        </xdr:cNvPr>
        <xdr:cNvPicPr>
          <a:picLocks noChangeAspect="1"/>
        </xdr:cNvPicPr>
      </xdr:nvPicPr>
      <xdr:blipFill>
        <a:blip xmlns:r="http://schemas.openxmlformats.org/officeDocument/2006/relationships" r:embed="rId1"/>
        <a:stretch>
          <a:fillRect/>
        </a:stretch>
      </xdr:blipFill>
      <xdr:spPr>
        <a:xfrm>
          <a:off x="1760220" y="2415541"/>
          <a:ext cx="4869180" cy="377781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nbb.be/fr/L%27application-0"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ibr-ire.be/docs/default-source/nl/Documents/regelgeving-en-publicaties/rechtsleer/normen-en-aanbevelingen/ISA-s/nieuwe-en-herziene-ISA-s/New-and-Revised-ISAs-2017-update-24062019/A031-2018-IAASB-Handbook-ISA-570-Revised.pdf" TargetMode="External"/><Relationship Id="rId13" Type="http://schemas.openxmlformats.org/officeDocument/2006/relationships/drawing" Target="../drawings/drawing2.xml"/><Relationship Id="rId3" Type="http://schemas.openxmlformats.org/officeDocument/2006/relationships/hyperlink" Target="https://www.icaew.com/technical/corporate-finance/corporate-finance-faculty/guidance-for-preparing-pfi" TargetMode="External"/><Relationship Id="rId7" Type="http://schemas.openxmlformats.org/officeDocument/2006/relationships/hyperlink" Target="https://www.ibr-ire.be/fr/reglementation-et-publications/notes-techniques/note-technique-detail-page/notes-techniques-test-d-actif-net-et-test-de-liquidit" TargetMode="External"/><Relationship Id="rId12" Type="http://schemas.openxmlformats.org/officeDocument/2006/relationships/printerSettings" Target="../printerSettings/printerSettings6.bin"/><Relationship Id="rId2" Type="http://schemas.openxmlformats.org/officeDocument/2006/relationships/hyperlink" Target="https://doc.ibr-ire.be/nl/Documents/regelgeving-en-publicaties/rechtsleer/normen-en-aanbevelingen/ISA-s/nieuwe-en-herziene-ISA-s/New%20and%20Revised%20ISAs%202017%20update%2024062019/A031-2018-IAASB-Handbook-ISA-570-Revised.pdf" TargetMode="External"/><Relationship Id="rId1" Type="http://schemas.openxmlformats.org/officeDocument/2006/relationships/hyperlink" Target="https://www.ibr-ire.be/docs/default-source/fr/Documents/reglementation-et-publications/normes-et-recommandations/ISA/ISA-nouvelles-et-revisees/ISA-nouvelles-et-revisees-2017/ISA-570-Revisee-FR-2016-2017-CLEAN.pdf" TargetMode="External"/><Relationship Id="rId6" Type="http://schemas.openxmlformats.org/officeDocument/2006/relationships/hyperlink" Target="https://www.ibr-ire.be/nl/regelgeving-en-publicaties/rechtsleer/technische-nota-s/technische-notas-detail-page/technische-nota-s-nettoactief-en-liquiditeitstest" TargetMode="External"/><Relationship Id="rId11" Type="http://schemas.openxmlformats.org/officeDocument/2006/relationships/hyperlink" Target="https://www.ibr-ire.be/docs/default-source/nl/Documents/regelgeving-en-publicaties/rechtsleer/normen-en-aanbevelingen/ISA-s/nieuwe-en-herziene-ISA-s/Nieuwe-en-herziene-ISAs-2017/ISA-570-Herzien-NL-2016-2017-CLEAN.pdf" TargetMode="External"/><Relationship Id="rId5" Type="http://schemas.openxmlformats.org/officeDocument/2006/relationships/hyperlink" Target="https://www.aicpa.org/content/dam/aicpa/research/standards/auditattest/downloadabledocuments/at-c-00305.pdf" TargetMode="External"/><Relationship Id="rId10" Type="http://schemas.openxmlformats.org/officeDocument/2006/relationships/hyperlink" Target="https://doc.ibr-ire.be/nl/Documents/regelgeving-en-publicaties/rechtsleer/normen-en-aanbevelingen/ISA-s/nieuwe-en-herziene-ISA-s/Nieuwe%20en%20herziene%20ISAs%202017/ISA-570-Herzien-NL-2016-2017-CLEAN.pdf" TargetMode="External"/><Relationship Id="rId4" Type="http://schemas.openxmlformats.org/officeDocument/2006/relationships/hyperlink" Target="https://www.nbb.be/fr/L%27application-0" TargetMode="External"/><Relationship Id="rId9" Type="http://schemas.openxmlformats.org/officeDocument/2006/relationships/hyperlink" Target="https://www.ibr-ire.be/docs/default-source/fr/Documents/reglementation-et-publications/normes-et-recommandations/ISA/ISA-nouvelles-et-revisees/ISA-nouvelles-et-revisees-2017/ISA-570-Revisee-FR-2016-2017-CLE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1"/>
  <sheetViews>
    <sheetView showGridLines="0" zoomScale="90" zoomScaleNormal="90" workbookViewId="0">
      <selection activeCell="A7" sqref="A7:N17"/>
    </sheetView>
  </sheetViews>
  <sheetFormatPr defaultColWidth="8.69921875" defaultRowHeight="13.2" x14ac:dyDescent="0.25"/>
  <cols>
    <col min="1" max="1" width="9.09765625" style="2" customWidth="1"/>
    <col min="2" max="2" width="9.69921875" style="2" customWidth="1"/>
    <col min="3" max="3" width="13.3984375" style="2" customWidth="1"/>
    <col min="4" max="4" width="12.19921875" style="2" customWidth="1"/>
    <col min="5" max="12" width="8.69921875" style="2"/>
    <col min="13" max="13" width="14.19921875" style="2" customWidth="1"/>
    <col min="14" max="14" width="10.69921875" style="2" customWidth="1"/>
    <col min="15" max="16384" width="8.69921875" style="2"/>
  </cols>
  <sheetData>
    <row r="1" spans="1:20" ht="30" customHeight="1" x14ac:dyDescent="0.25">
      <c r="A1" s="224" t="s">
        <v>0</v>
      </c>
      <c r="B1" s="225"/>
      <c r="C1" s="225"/>
      <c r="D1" s="225"/>
      <c r="E1" s="225"/>
      <c r="F1" s="225"/>
      <c r="G1" s="225"/>
      <c r="H1" s="225"/>
      <c r="I1" s="225"/>
      <c r="J1" s="225"/>
      <c r="K1" s="225"/>
      <c r="L1" s="225"/>
      <c r="M1" s="226"/>
      <c r="N1" s="171" t="s">
        <v>1</v>
      </c>
      <c r="P1" s="222" t="s">
        <v>246</v>
      </c>
      <c r="Q1" s="222"/>
      <c r="R1" s="222"/>
      <c r="S1" s="222"/>
      <c r="T1" s="11"/>
    </row>
    <row r="2" spans="1:20" ht="13.2" customHeight="1" x14ac:dyDescent="0.25">
      <c r="A2" s="170" t="s">
        <v>2</v>
      </c>
      <c r="B2" s="168" t="s">
        <v>3</v>
      </c>
      <c r="C2" s="172"/>
      <c r="D2" s="172"/>
      <c r="E2" s="172"/>
      <c r="F2" s="172"/>
      <c r="G2" s="172"/>
      <c r="H2" s="172"/>
      <c r="I2" s="172"/>
      <c r="J2" s="172"/>
      <c r="K2" s="172"/>
      <c r="L2" s="173"/>
      <c r="M2" s="176" t="s">
        <v>248</v>
      </c>
      <c r="N2" s="180"/>
      <c r="P2" s="222"/>
      <c r="Q2" s="222"/>
      <c r="R2" s="222"/>
      <c r="S2" s="222"/>
      <c r="T2" s="182"/>
    </row>
    <row r="3" spans="1:20" x14ac:dyDescent="0.25">
      <c r="A3" s="1" t="s">
        <v>4</v>
      </c>
      <c r="B3" s="169">
        <v>44196</v>
      </c>
      <c r="C3" s="172"/>
      <c r="D3" s="172"/>
      <c r="E3" s="172"/>
      <c r="F3" s="172"/>
      <c r="G3" s="172"/>
      <c r="H3" s="172"/>
      <c r="I3" s="172"/>
      <c r="J3" s="172"/>
      <c r="K3" s="172"/>
      <c r="L3" s="173"/>
      <c r="M3" s="176" t="s">
        <v>249</v>
      </c>
      <c r="N3" s="181">
        <v>44197</v>
      </c>
      <c r="P3" s="222"/>
      <c r="Q3" s="222"/>
      <c r="R3" s="222"/>
      <c r="S3" s="222"/>
      <c r="T3" s="182"/>
    </row>
    <row r="4" spans="1:20" x14ac:dyDescent="0.25">
      <c r="Q4" s="182"/>
      <c r="R4" s="182"/>
      <c r="S4" s="182"/>
      <c r="T4" s="182"/>
    </row>
    <row r="5" spans="1:20" x14ac:dyDescent="0.25">
      <c r="Q5" s="11"/>
      <c r="R5" s="11"/>
      <c r="S5" s="11"/>
      <c r="T5" s="11"/>
    </row>
    <row r="6" spans="1:20" ht="15.6" x14ac:dyDescent="0.3">
      <c r="A6" s="20" t="s">
        <v>5</v>
      </c>
    </row>
    <row r="7" spans="1:20" x14ac:dyDescent="0.25">
      <c r="A7" s="223" t="s">
        <v>247</v>
      </c>
      <c r="B7" s="223"/>
      <c r="C7" s="223"/>
      <c r="D7" s="223"/>
      <c r="E7" s="223"/>
      <c r="F7" s="223"/>
      <c r="G7" s="223"/>
      <c r="H7" s="223"/>
      <c r="I7" s="223"/>
      <c r="J7" s="223"/>
      <c r="K7" s="223"/>
      <c r="L7" s="223"/>
      <c r="M7" s="223"/>
      <c r="N7" s="223"/>
    </row>
    <row r="8" spans="1:20" x14ac:dyDescent="0.25">
      <c r="A8" s="223"/>
      <c r="B8" s="223"/>
      <c r="C8" s="223"/>
      <c r="D8" s="223"/>
      <c r="E8" s="223"/>
      <c r="F8" s="223"/>
      <c r="G8" s="223"/>
      <c r="H8" s="223"/>
      <c r="I8" s="223"/>
      <c r="J8" s="223"/>
      <c r="K8" s="223"/>
      <c r="L8" s="223"/>
      <c r="M8" s="223"/>
      <c r="N8" s="223"/>
    </row>
    <row r="9" spans="1:20" x14ac:dyDescent="0.25">
      <c r="A9" s="223"/>
      <c r="B9" s="223"/>
      <c r="C9" s="223"/>
      <c r="D9" s="223"/>
      <c r="E9" s="223"/>
      <c r="F9" s="223"/>
      <c r="G9" s="223"/>
      <c r="H9" s="223"/>
      <c r="I9" s="223"/>
      <c r="J9" s="223"/>
      <c r="K9" s="223"/>
      <c r="L9" s="223"/>
      <c r="M9" s="223"/>
      <c r="N9" s="223"/>
    </row>
    <row r="10" spans="1:20" x14ac:dyDescent="0.25">
      <c r="A10" s="223"/>
      <c r="B10" s="223"/>
      <c r="C10" s="223"/>
      <c r="D10" s="223"/>
      <c r="E10" s="223"/>
      <c r="F10" s="223"/>
      <c r="G10" s="223"/>
      <c r="H10" s="223"/>
      <c r="I10" s="223"/>
      <c r="J10" s="223"/>
      <c r="K10" s="223"/>
      <c r="L10" s="223"/>
      <c r="M10" s="223"/>
      <c r="N10" s="223"/>
    </row>
    <row r="11" spans="1:20" x14ac:dyDescent="0.25">
      <c r="A11" s="223"/>
      <c r="B11" s="223"/>
      <c r="C11" s="223"/>
      <c r="D11" s="223"/>
      <c r="E11" s="223"/>
      <c r="F11" s="223"/>
      <c r="G11" s="223"/>
      <c r="H11" s="223"/>
      <c r="I11" s="223"/>
      <c r="J11" s="223"/>
      <c r="K11" s="223"/>
      <c r="L11" s="223"/>
      <c r="M11" s="223"/>
      <c r="N11" s="223"/>
    </row>
    <row r="12" spans="1:20" x14ac:dyDescent="0.25">
      <c r="A12" s="223"/>
      <c r="B12" s="223"/>
      <c r="C12" s="223"/>
      <c r="D12" s="223"/>
      <c r="E12" s="223"/>
      <c r="F12" s="223"/>
      <c r="G12" s="223"/>
      <c r="H12" s="223"/>
      <c r="I12" s="223"/>
      <c r="J12" s="223"/>
      <c r="K12" s="223"/>
      <c r="L12" s="223"/>
      <c r="M12" s="223"/>
      <c r="N12" s="223"/>
    </row>
    <row r="13" spans="1:20" x14ac:dyDescent="0.25">
      <c r="A13" s="223"/>
      <c r="B13" s="223"/>
      <c r="C13" s="223"/>
      <c r="D13" s="223"/>
      <c r="E13" s="223"/>
      <c r="F13" s="223"/>
      <c r="G13" s="223"/>
      <c r="H13" s="223"/>
      <c r="I13" s="223"/>
      <c r="J13" s="223"/>
      <c r="K13" s="223"/>
      <c r="L13" s="223"/>
      <c r="M13" s="223"/>
      <c r="N13" s="223"/>
    </row>
    <row r="14" spans="1:20" x14ac:dyDescent="0.25">
      <c r="A14" s="223"/>
      <c r="B14" s="223"/>
      <c r="C14" s="223"/>
      <c r="D14" s="223"/>
      <c r="E14" s="223"/>
      <c r="F14" s="223"/>
      <c r="G14" s="223"/>
      <c r="H14" s="223"/>
      <c r="I14" s="223"/>
      <c r="J14" s="223"/>
      <c r="K14" s="223"/>
      <c r="L14" s="223"/>
      <c r="M14" s="223"/>
      <c r="N14" s="223"/>
    </row>
    <row r="15" spans="1:20" x14ac:dyDescent="0.25">
      <c r="A15" s="223"/>
      <c r="B15" s="223"/>
      <c r="C15" s="223"/>
      <c r="D15" s="223"/>
      <c r="E15" s="223"/>
      <c r="F15" s="223"/>
      <c r="G15" s="223"/>
      <c r="H15" s="223"/>
      <c r="I15" s="223"/>
      <c r="J15" s="223"/>
      <c r="K15" s="223"/>
      <c r="L15" s="223"/>
      <c r="M15" s="223"/>
      <c r="N15" s="223"/>
    </row>
    <row r="16" spans="1:20" x14ac:dyDescent="0.25">
      <c r="A16" s="223"/>
      <c r="B16" s="223"/>
      <c r="C16" s="223"/>
      <c r="D16" s="223"/>
      <c r="E16" s="223"/>
      <c r="F16" s="223"/>
      <c r="G16" s="223"/>
      <c r="H16" s="223"/>
      <c r="I16" s="223"/>
      <c r="J16" s="223"/>
      <c r="K16" s="223"/>
      <c r="L16" s="223"/>
      <c r="M16" s="223"/>
      <c r="N16" s="223"/>
    </row>
    <row r="17" spans="1:14" x14ac:dyDescent="0.25">
      <c r="A17" s="223"/>
      <c r="B17" s="223"/>
      <c r="C17" s="223"/>
      <c r="D17" s="223"/>
      <c r="E17" s="223"/>
      <c r="F17" s="223"/>
      <c r="G17" s="223"/>
      <c r="H17" s="223"/>
      <c r="I17" s="223"/>
      <c r="J17" s="223"/>
      <c r="K17" s="223"/>
      <c r="L17" s="223"/>
      <c r="M17" s="223"/>
      <c r="N17" s="223"/>
    </row>
    <row r="21" spans="1:14" ht="15.6" x14ac:dyDescent="0.3">
      <c r="A21" s="152" t="s">
        <v>242</v>
      </c>
      <c r="B21" s="11"/>
      <c r="C21" s="11"/>
      <c r="D21" s="11"/>
    </row>
    <row r="23" spans="1:14" ht="15.6" x14ac:dyDescent="0.3">
      <c r="A23" s="186" t="s">
        <v>6</v>
      </c>
    </row>
    <row r="61" spans="1:1" ht="15.6" x14ac:dyDescent="0.3">
      <c r="A61" s="186" t="s">
        <v>7</v>
      </c>
    </row>
  </sheetData>
  <mergeCells count="3">
    <mergeCell ref="P1:S3"/>
    <mergeCell ref="A7:N17"/>
    <mergeCell ref="A1:M1"/>
  </mergeCells>
  <printOptions horizontalCentered="1"/>
  <pageMargins left="0.19685039370078741" right="0.19685039370078741" top="0.78740157480314965" bottom="0.78740157480314965" header="0.19685039370078741" footer="0.19685039370078741"/>
  <pageSetup paperSize="9" scale="66" fitToHeight="0" orientation="portrait" r:id="rId1"/>
  <headerFooter>
    <oddFooter>&amp;L&amp;F - &amp;A&amp;C&amp;P/&amp;N&amp;R&amp;D</oddFooter>
  </headerFooter>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1"/>
  <sheetViews>
    <sheetView showGridLines="0" showZeros="0" zoomScale="90" zoomScaleNormal="90" workbookViewId="0">
      <selection activeCell="A7" sqref="A7:N17"/>
    </sheetView>
  </sheetViews>
  <sheetFormatPr defaultColWidth="8.69921875" defaultRowHeight="13.2" outlineLevelRow="1" x14ac:dyDescent="0.25"/>
  <cols>
    <col min="1" max="1" width="12.5" style="101" customWidth="1"/>
    <col min="2" max="2" width="10.19921875" style="101" customWidth="1"/>
    <col min="3" max="3" width="32.19921875" style="101" customWidth="1"/>
    <col min="4" max="4" width="45.59765625" style="101" customWidth="1"/>
    <col min="5" max="5" width="13.5" style="101" bestFit="1" customWidth="1"/>
    <col min="6" max="6" width="10.59765625" style="101" bestFit="1" customWidth="1"/>
    <col min="7" max="7" width="8.69921875" style="101" customWidth="1"/>
    <col min="8" max="10" width="8.69921875" style="101"/>
    <col min="11" max="11" width="11.8984375" style="101" customWidth="1"/>
    <col min="12" max="16384" width="8.69921875" style="101"/>
  </cols>
  <sheetData>
    <row r="1" spans="1:13" ht="30" customHeight="1" x14ac:dyDescent="0.25">
      <c r="A1" s="224" t="s">
        <v>8</v>
      </c>
      <c r="B1" s="225"/>
      <c r="C1" s="225"/>
      <c r="D1" s="226"/>
      <c r="E1" s="171" t="str">
        <f>'1. Intro &amp; arbre de décision'!N1</f>
        <v>Référence</v>
      </c>
      <c r="G1" s="222" t="s">
        <v>9</v>
      </c>
      <c r="H1" s="222"/>
      <c r="I1" s="222"/>
      <c r="J1" s="222"/>
      <c r="K1" s="222"/>
      <c r="L1" s="174"/>
      <c r="M1" s="175"/>
    </row>
    <row r="2" spans="1:13" x14ac:dyDescent="0.25">
      <c r="A2" s="170" t="s">
        <v>2</v>
      </c>
      <c r="B2" s="168" t="str">
        <f>'1. Intro &amp; arbre de décision'!B2</f>
        <v>Société XYZ</v>
      </c>
      <c r="C2" s="172"/>
      <c r="D2" s="176" t="s">
        <v>248</v>
      </c>
      <c r="E2" s="180">
        <f>'1. Intro &amp; arbre de décision'!N2</f>
        <v>0</v>
      </c>
      <c r="G2" s="222"/>
      <c r="H2" s="222"/>
      <c r="I2" s="222"/>
      <c r="J2" s="222"/>
      <c r="K2" s="222"/>
      <c r="L2" s="8"/>
      <c r="M2" s="175"/>
    </row>
    <row r="3" spans="1:13" x14ac:dyDescent="0.25">
      <c r="A3" s="1" t="s">
        <v>4</v>
      </c>
      <c r="B3" s="169">
        <f>'1. Intro &amp; arbre de décision'!B3</f>
        <v>44196</v>
      </c>
      <c r="C3" s="172"/>
      <c r="D3" s="176" t="s">
        <v>249</v>
      </c>
      <c r="E3" s="181">
        <f>'1. Intro &amp; arbre de décision'!N3</f>
        <v>44197</v>
      </c>
      <c r="G3" s="222"/>
      <c r="H3" s="222"/>
      <c r="I3" s="222"/>
      <c r="J3" s="222"/>
      <c r="K3" s="222"/>
      <c r="L3" s="8"/>
      <c r="M3" s="175"/>
    </row>
    <row r="4" spans="1:13" x14ac:dyDescent="0.25">
      <c r="G4" s="222"/>
      <c r="H4" s="222"/>
      <c r="I4" s="222"/>
      <c r="J4" s="222"/>
      <c r="K4" s="222"/>
      <c r="L4" s="175"/>
      <c r="M4" s="175"/>
    </row>
    <row r="5" spans="1:13" x14ac:dyDescent="0.25">
      <c r="G5" s="222"/>
      <c r="H5" s="222"/>
      <c r="I5" s="222"/>
      <c r="J5" s="222"/>
      <c r="K5" s="222"/>
    </row>
    <row r="6" spans="1:13" ht="15.6" x14ac:dyDescent="0.3">
      <c r="A6" s="20" t="s">
        <v>10</v>
      </c>
      <c r="B6" s="2"/>
      <c r="C6" s="2"/>
      <c r="G6" s="222"/>
      <c r="H6" s="222"/>
      <c r="I6" s="222"/>
      <c r="J6" s="222"/>
      <c r="K6" s="222"/>
    </row>
    <row r="8" spans="1:13" x14ac:dyDescent="0.25">
      <c r="A8" s="2" t="s">
        <v>11</v>
      </c>
      <c r="G8" s="17"/>
      <c r="H8" s="17"/>
      <c r="I8" s="17"/>
      <c r="J8" s="17"/>
      <c r="K8" s="17"/>
    </row>
    <row r="10" spans="1:13" x14ac:dyDescent="0.25">
      <c r="A10" s="101" t="s">
        <v>12</v>
      </c>
      <c r="B10" s="184"/>
      <c r="C10" s="183"/>
      <c r="D10" s="106"/>
      <c r="E10" s="106"/>
      <c r="F10" s="106"/>
      <c r="G10" s="106"/>
    </row>
    <row r="11" spans="1:13" x14ac:dyDescent="0.25">
      <c r="A11" s="101" t="s">
        <v>13</v>
      </c>
      <c r="B11" s="255"/>
      <c r="C11" s="257"/>
      <c r="D11" s="107"/>
      <c r="E11" s="107"/>
      <c r="F11" s="107"/>
      <c r="G11" s="307" t="s">
        <v>14</v>
      </c>
      <c r="H11" s="307"/>
      <c r="I11" s="307"/>
    </row>
    <row r="12" spans="1:13" x14ac:dyDescent="0.25">
      <c r="B12" s="261"/>
      <c r="C12" s="263"/>
      <c r="D12" s="107"/>
      <c r="E12" s="107"/>
      <c r="F12" s="107"/>
      <c r="G12" s="307"/>
      <c r="H12" s="307"/>
      <c r="I12" s="307"/>
    </row>
    <row r="13" spans="1:13" x14ac:dyDescent="0.25">
      <c r="D13" s="106"/>
      <c r="E13" s="106"/>
      <c r="F13" s="106"/>
      <c r="G13" s="106"/>
    </row>
    <row r="14" spans="1:13" x14ac:dyDescent="0.25">
      <c r="D14" s="106"/>
      <c r="E14" s="106"/>
      <c r="F14" s="106"/>
    </row>
    <row r="15" spans="1:13" s="141" customFormat="1" x14ac:dyDescent="0.25">
      <c r="C15" s="146" t="s">
        <v>15</v>
      </c>
      <c r="D15" s="151" t="s">
        <v>16</v>
      </c>
      <c r="E15" s="150"/>
      <c r="F15" s="148"/>
    </row>
    <row r="16" spans="1:13" s="141" customFormat="1" x14ac:dyDescent="0.25">
      <c r="B16" s="142" t="s">
        <v>17</v>
      </c>
      <c r="C16" s="155"/>
      <c r="D16" s="156"/>
      <c r="E16" s="149"/>
      <c r="F16" s="148"/>
    </row>
    <row r="17" spans="1:11" s="141" customFormat="1" x14ac:dyDescent="0.25">
      <c r="B17" s="142" t="s">
        <v>18</v>
      </c>
      <c r="C17" s="157"/>
      <c r="D17" s="156"/>
      <c r="E17" s="149"/>
      <c r="F17" s="148"/>
      <c r="G17" s="147"/>
    </row>
    <row r="18" spans="1:11" s="141" customFormat="1" x14ac:dyDescent="0.25">
      <c r="B18" s="142" t="s">
        <v>19</v>
      </c>
      <c r="C18" s="157"/>
      <c r="D18" s="156"/>
      <c r="E18" s="149"/>
      <c r="F18" s="148"/>
    </row>
    <row r="19" spans="1:11" s="141" customFormat="1" x14ac:dyDescent="0.25">
      <c r="B19" s="142" t="s">
        <v>20</v>
      </c>
      <c r="C19" s="157"/>
      <c r="D19" s="156"/>
      <c r="E19" s="149"/>
      <c r="F19" s="148"/>
    </row>
    <row r="20" spans="1:11" s="141" customFormat="1" x14ac:dyDescent="0.25">
      <c r="B20" s="142" t="s">
        <v>21</v>
      </c>
      <c r="C20" s="157"/>
      <c r="D20" s="156"/>
      <c r="E20" s="149"/>
      <c r="F20" s="148"/>
    </row>
    <row r="21" spans="1:11" s="141" customFormat="1" x14ac:dyDescent="0.25">
      <c r="B21" s="142" t="s">
        <v>22</v>
      </c>
      <c r="C21" s="157"/>
      <c r="D21" s="156"/>
      <c r="E21" s="149"/>
      <c r="F21" s="148"/>
    </row>
    <row r="22" spans="1:11" s="141" customFormat="1" x14ac:dyDescent="0.25">
      <c r="B22" s="142" t="s">
        <v>23</v>
      </c>
      <c r="C22" s="157"/>
      <c r="D22" s="156"/>
      <c r="E22" s="149"/>
      <c r="F22" s="148"/>
    </row>
    <row r="23" spans="1:11" s="141" customFormat="1" x14ac:dyDescent="0.25">
      <c r="B23" s="142" t="s">
        <v>24</v>
      </c>
      <c r="C23" s="157"/>
      <c r="D23" s="156"/>
      <c r="E23" s="149"/>
      <c r="F23" s="148"/>
    </row>
    <row r="24" spans="1:11" s="141" customFormat="1" x14ac:dyDescent="0.25">
      <c r="B24" s="142" t="s">
        <v>25</v>
      </c>
      <c r="C24" s="157"/>
      <c r="D24" s="156"/>
      <c r="E24" s="149"/>
      <c r="F24" s="148"/>
    </row>
    <row r="25" spans="1:11" s="141" customFormat="1" x14ac:dyDescent="0.25">
      <c r="B25" s="142" t="s">
        <v>26</v>
      </c>
      <c r="C25" s="157"/>
      <c r="D25" s="156"/>
      <c r="E25" s="149"/>
      <c r="F25" s="148"/>
    </row>
    <row r="26" spans="1:11" s="141" customFormat="1" x14ac:dyDescent="0.25">
      <c r="A26" s="142"/>
    </row>
    <row r="27" spans="1:11" s="141" customFormat="1" x14ac:dyDescent="0.25">
      <c r="A27" s="142"/>
    </row>
    <row r="28" spans="1:11" x14ac:dyDescent="0.25">
      <c r="A28" s="139" t="s">
        <v>27</v>
      </c>
    </row>
    <row r="29" spans="1:11" ht="93" customHeight="1" x14ac:dyDescent="0.25">
      <c r="A29" s="308" t="s">
        <v>250</v>
      </c>
      <c r="B29" s="308"/>
      <c r="C29" s="308"/>
      <c r="D29" s="308"/>
      <c r="E29" s="308"/>
    </row>
    <row r="30" spans="1:11" x14ac:dyDescent="0.25">
      <c r="A30" s="136" t="s">
        <v>28</v>
      </c>
    </row>
    <row r="31" spans="1:11" ht="13.2" customHeight="1" x14ac:dyDescent="0.25">
      <c r="A31" s="136"/>
      <c r="B31" s="137" t="s">
        <v>52</v>
      </c>
      <c r="C31" s="310" t="str">
        <f>IF(B31="Oui","Veuillez évaluer les arguments de l'organe d'administration.","Veuillez contacter l'organe d'administration pour discuter de son jugement quant à la continuité d'exploitation. Cet entretien servira de documentation.")</f>
        <v>Veuillez évaluer les arguments de l'organe d'administration.</v>
      </c>
      <c r="D31" s="311"/>
      <c r="E31" s="312"/>
      <c r="G31" s="309" t="s">
        <v>253</v>
      </c>
      <c r="H31" s="309"/>
      <c r="I31" s="309"/>
      <c r="J31" s="309"/>
      <c r="K31" s="309"/>
    </row>
    <row r="32" spans="1:11" x14ac:dyDescent="0.25">
      <c r="A32" s="136"/>
      <c r="C32" s="313"/>
      <c r="D32" s="314"/>
      <c r="E32" s="315"/>
      <c r="G32" s="309"/>
      <c r="H32" s="309"/>
      <c r="I32" s="309"/>
      <c r="J32" s="309"/>
      <c r="K32" s="309"/>
    </row>
    <row r="33" spans="1:24" x14ac:dyDescent="0.25">
      <c r="A33" s="136"/>
      <c r="C33" s="313"/>
      <c r="D33" s="314"/>
      <c r="E33" s="315"/>
      <c r="G33" s="309"/>
      <c r="H33" s="309"/>
      <c r="I33" s="309"/>
      <c r="J33" s="309"/>
      <c r="K33" s="309"/>
    </row>
    <row r="34" spans="1:24" x14ac:dyDescent="0.25">
      <c r="A34" s="105"/>
      <c r="C34" s="316"/>
      <c r="D34" s="317"/>
      <c r="E34" s="318"/>
      <c r="G34" s="309"/>
      <c r="H34" s="309"/>
      <c r="I34" s="309"/>
      <c r="J34" s="309"/>
      <c r="K34" s="309"/>
    </row>
    <row r="35" spans="1:24" x14ac:dyDescent="0.25">
      <c r="A35" s="105"/>
      <c r="G35" s="309"/>
      <c r="H35" s="309"/>
      <c r="I35" s="309"/>
      <c r="J35" s="309"/>
      <c r="K35" s="309"/>
    </row>
    <row r="36" spans="1:24" x14ac:dyDescent="0.25">
      <c r="A36" s="105"/>
      <c r="G36" s="309"/>
      <c r="H36" s="309"/>
      <c r="I36" s="309"/>
      <c r="J36" s="309"/>
      <c r="K36" s="309"/>
    </row>
    <row r="37" spans="1:24" ht="32.25" customHeight="1" x14ac:dyDescent="0.25">
      <c r="A37" s="105"/>
      <c r="G37" s="309"/>
      <c r="H37" s="309"/>
      <c r="I37" s="309"/>
      <c r="J37" s="309"/>
      <c r="K37" s="309"/>
    </row>
    <row r="38" spans="1:24" ht="15.6" x14ac:dyDescent="0.3">
      <c r="A38" s="20" t="s">
        <v>30</v>
      </c>
      <c r="B38" s="2"/>
      <c r="C38" s="2"/>
      <c r="G38" s="309"/>
      <c r="H38" s="309"/>
      <c r="I38" s="309"/>
      <c r="J38" s="309"/>
      <c r="K38" s="309"/>
    </row>
    <row r="39" spans="1:24" x14ac:dyDescent="0.25">
      <c r="G39" s="309"/>
      <c r="H39" s="309"/>
      <c r="I39" s="309"/>
      <c r="J39" s="309"/>
      <c r="K39" s="309"/>
    </row>
    <row r="40" spans="1:24" ht="13.2" customHeight="1" x14ac:dyDescent="0.25">
      <c r="A40" s="319" t="s">
        <v>244</v>
      </c>
      <c r="B40" s="319"/>
      <c r="C40" s="319"/>
      <c r="D40" s="319"/>
      <c r="E40" s="319"/>
    </row>
    <row r="41" spans="1:24" x14ac:dyDescent="0.25">
      <c r="A41" s="319"/>
      <c r="B41" s="319"/>
      <c r="C41" s="319"/>
      <c r="D41" s="319"/>
      <c r="E41" s="319"/>
    </row>
    <row r="42" spans="1:24" x14ac:dyDescent="0.25">
      <c r="A42" s="279" t="s">
        <v>31</v>
      </c>
      <c r="B42" s="279"/>
      <c r="C42" s="279"/>
      <c r="D42" s="145"/>
      <c r="E42" s="145"/>
    </row>
    <row r="44" spans="1:24" x14ac:dyDescent="0.25">
      <c r="A44" s="101" t="s">
        <v>251</v>
      </c>
    </row>
    <row r="45" spans="1:24" ht="13.2" customHeight="1" x14ac:dyDescent="0.25">
      <c r="B45" s="137" t="s">
        <v>29</v>
      </c>
      <c r="C45" s="280" t="str">
        <f>IF(B45="Oui","Veuillez noter brièvement vos constatations ou renvoyer à la short list des éléments applicables dans l'onglet 3. Indicateurs qualitatifs","")</f>
        <v/>
      </c>
      <c r="D45" s="281"/>
      <c r="E45" s="282"/>
      <c r="G45" s="275" t="s">
        <v>252</v>
      </c>
      <c r="H45" s="275"/>
      <c r="I45" s="275"/>
      <c r="J45" s="275"/>
      <c r="K45" s="275"/>
    </row>
    <row r="46" spans="1:24" x14ac:dyDescent="0.25">
      <c r="C46" s="283"/>
      <c r="D46" s="284"/>
      <c r="E46" s="285"/>
      <c r="F46" s="143"/>
      <c r="G46" s="144"/>
      <c r="H46" s="144"/>
      <c r="I46" s="144"/>
      <c r="J46" s="144"/>
      <c r="K46" s="144"/>
    </row>
    <row r="47" spans="1:24" x14ac:dyDescent="0.25">
      <c r="C47" s="283"/>
      <c r="D47" s="284"/>
      <c r="E47" s="285"/>
      <c r="F47" s="143"/>
      <c r="G47" s="144"/>
      <c r="H47" s="144"/>
      <c r="I47" s="144"/>
      <c r="J47" s="144"/>
      <c r="K47" s="144"/>
    </row>
    <row r="48" spans="1:24" x14ac:dyDescent="0.25">
      <c r="C48" s="286"/>
      <c r="D48" s="287"/>
      <c r="E48" s="288"/>
      <c r="F48" s="143"/>
      <c r="G48" s="144"/>
      <c r="H48" s="144"/>
      <c r="I48" s="144"/>
      <c r="J48" s="144"/>
      <c r="K48" s="144"/>
      <c r="L48" s="143"/>
      <c r="M48" s="143"/>
      <c r="N48" s="143"/>
      <c r="O48" s="143"/>
      <c r="P48" s="143"/>
      <c r="Q48" s="143"/>
      <c r="R48" s="143"/>
      <c r="S48" s="143"/>
      <c r="T48" s="143"/>
      <c r="U48" s="143"/>
      <c r="V48" s="143"/>
      <c r="W48" s="143"/>
      <c r="X48" s="143"/>
    </row>
    <row r="49" spans="1:24" x14ac:dyDescent="0.25">
      <c r="F49" s="143"/>
      <c r="G49" s="144"/>
      <c r="H49" s="144"/>
      <c r="I49" s="144"/>
      <c r="J49" s="144"/>
      <c r="K49" s="144"/>
      <c r="L49" s="143"/>
      <c r="M49" s="143"/>
      <c r="N49" s="143"/>
      <c r="O49" s="143"/>
      <c r="P49" s="143"/>
      <c r="Q49" s="143"/>
      <c r="R49" s="143"/>
      <c r="S49" s="143"/>
      <c r="T49" s="143"/>
      <c r="U49" s="143"/>
      <c r="V49" s="143"/>
      <c r="W49" s="143"/>
      <c r="X49" s="143"/>
    </row>
    <row r="50" spans="1:24" x14ac:dyDescent="0.25">
      <c r="A50" s="2"/>
      <c r="B50" s="2"/>
      <c r="C50" s="2"/>
      <c r="D50" s="2"/>
      <c r="E50" s="2"/>
      <c r="F50" s="11"/>
      <c r="G50" s="144"/>
      <c r="H50" s="144"/>
      <c r="I50" s="144"/>
      <c r="J50" s="144"/>
      <c r="K50" s="144"/>
      <c r="L50" s="143"/>
      <c r="M50" s="143"/>
      <c r="N50" s="143"/>
      <c r="O50" s="143"/>
      <c r="P50" s="143"/>
      <c r="Q50" s="143"/>
      <c r="R50" s="143"/>
      <c r="S50" s="143"/>
      <c r="T50" s="143"/>
      <c r="U50" s="143"/>
      <c r="V50" s="143"/>
      <c r="W50" s="143"/>
      <c r="X50" s="143"/>
    </row>
    <row r="51" spans="1:24" ht="15.75" customHeight="1" x14ac:dyDescent="0.3">
      <c r="A51" s="20" t="s">
        <v>32</v>
      </c>
      <c r="B51" s="2"/>
      <c r="C51" s="2"/>
      <c r="F51" s="143"/>
      <c r="K51" s="228" t="s">
        <v>33</v>
      </c>
      <c r="L51" s="228"/>
      <c r="M51" s="228"/>
      <c r="N51" s="228"/>
      <c r="O51" s="228"/>
      <c r="P51" s="228"/>
      <c r="Q51" s="228"/>
      <c r="R51" s="228"/>
      <c r="S51" s="228"/>
      <c r="T51" s="228"/>
      <c r="U51" s="143"/>
      <c r="V51" s="143"/>
      <c r="W51" s="143"/>
      <c r="X51" s="143"/>
    </row>
    <row r="52" spans="1:24" x14ac:dyDescent="0.25">
      <c r="K52" s="229" t="s">
        <v>34</v>
      </c>
      <c r="L52" s="229"/>
      <c r="M52" s="229"/>
      <c r="N52" s="229"/>
      <c r="O52" s="229"/>
      <c r="P52" s="229"/>
      <c r="Q52" s="229"/>
      <c r="R52" s="229"/>
      <c r="S52" s="229"/>
      <c r="T52" s="229"/>
      <c r="U52" s="143"/>
      <c r="V52" s="143"/>
      <c r="W52" s="143"/>
      <c r="X52" s="143"/>
    </row>
    <row r="53" spans="1:24" ht="12.75" customHeight="1" x14ac:dyDescent="0.25">
      <c r="A53" s="277" t="s">
        <v>254</v>
      </c>
      <c r="B53" s="277"/>
      <c r="C53" s="277"/>
      <c r="D53" s="277"/>
      <c r="E53" s="277"/>
      <c r="K53" s="229" t="s">
        <v>35</v>
      </c>
      <c r="L53" s="229"/>
      <c r="M53" s="229"/>
      <c r="N53" s="229"/>
      <c r="O53" s="229"/>
      <c r="P53" s="229"/>
      <c r="Q53" s="229"/>
      <c r="R53" s="229"/>
      <c r="S53" s="229"/>
      <c r="T53" s="229"/>
      <c r="U53" s="143"/>
      <c r="V53" s="143"/>
      <c r="W53" s="143"/>
      <c r="X53" s="143"/>
    </row>
    <row r="54" spans="1:24" ht="12.75" customHeight="1" x14ac:dyDescent="0.25">
      <c r="A54" s="277"/>
      <c r="B54" s="277"/>
      <c r="C54" s="277"/>
      <c r="D54" s="277"/>
      <c r="E54" s="277"/>
      <c r="K54" s="229" t="s">
        <v>36</v>
      </c>
      <c r="L54" s="229"/>
      <c r="M54" s="229"/>
      <c r="N54" s="229"/>
      <c r="O54" s="229"/>
      <c r="P54" s="229"/>
      <c r="Q54" s="229"/>
      <c r="R54" s="229"/>
      <c r="S54" s="229"/>
      <c r="T54" s="229"/>
      <c r="U54" s="143"/>
      <c r="V54" s="143"/>
      <c r="W54" s="143"/>
      <c r="X54" s="143"/>
    </row>
    <row r="55" spans="1:24" ht="12.75" customHeight="1" x14ac:dyDescent="0.25">
      <c r="A55" s="277"/>
      <c r="B55" s="277"/>
      <c r="C55" s="277"/>
      <c r="D55" s="277"/>
      <c r="E55" s="277"/>
      <c r="K55" s="229" t="s">
        <v>37</v>
      </c>
      <c r="L55" s="229"/>
      <c r="M55" s="229"/>
      <c r="N55" s="229"/>
      <c r="O55" s="229"/>
      <c r="P55" s="229"/>
      <c r="Q55" s="229"/>
      <c r="R55" s="229"/>
      <c r="S55" s="229"/>
      <c r="T55" s="229"/>
      <c r="U55" s="143"/>
      <c r="V55" s="143"/>
      <c r="W55" s="143"/>
      <c r="X55" s="143"/>
    </row>
    <row r="56" spans="1:24" ht="12.75" customHeight="1" x14ac:dyDescent="0.25">
      <c r="A56" s="277"/>
      <c r="B56" s="277"/>
      <c r="C56" s="277"/>
      <c r="D56" s="277"/>
      <c r="E56" s="277"/>
      <c r="K56" s="228" t="s">
        <v>38</v>
      </c>
      <c r="L56" s="228"/>
      <c r="M56" s="228"/>
      <c r="N56" s="228"/>
      <c r="O56" s="228"/>
      <c r="P56" s="228"/>
      <c r="Q56" s="228"/>
      <c r="R56" s="228"/>
      <c r="S56" s="228"/>
      <c r="T56" s="228"/>
      <c r="U56" s="143"/>
      <c r="V56" s="143"/>
      <c r="W56" s="143"/>
      <c r="X56" s="143"/>
    </row>
    <row r="57" spans="1:24" ht="12.75" customHeight="1" x14ac:dyDescent="0.25">
      <c r="A57" s="277"/>
      <c r="B57" s="277"/>
      <c r="C57" s="277"/>
      <c r="D57" s="277"/>
      <c r="E57" s="277"/>
      <c r="K57" s="229" t="s">
        <v>34</v>
      </c>
      <c r="L57" s="229"/>
      <c r="M57" s="229"/>
      <c r="N57" s="229"/>
      <c r="O57" s="229"/>
      <c r="P57" s="229"/>
      <c r="Q57" s="229"/>
      <c r="R57" s="229"/>
      <c r="S57" s="229"/>
      <c r="T57" s="229"/>
      <c r="U57" s="143"/>
      <c r="V57" s="143"/>
      <c r="W57" s="143"/>
      <c r="X57" s="143"/>
    </row>
    <row r="58" spans="1:24" ht="12.75" customHeight="1" x14ac:dyDescent="0.25">
      <c r="A58" s="277"/>
      <c r="B58" s="277"/>
      <c r="C58" s="277"/>
      <c r="D58" s="277"/>
      <c r="E58" s="277"/>
      <c r="K58" s="229" t="s">
        <v>35</v>
      </c>
      <c r="L58" s="229"/>
      <c r="M58" s="229"/>
      <c r="N58" s="229"/>
      <c r="O58" s="229"/>
      <c r="P58" s="229"/>
      <c r="Q58" s="229"/>
      <c r="R58" s="229"/>
      <c r="S58" s="229"/>
      <c r="T58" s="229"/>
      <c r="U58" s="143"/>
      <c r="V58" s="143"/>
      <c r="W58" s="143"/>
      <c r="X58" s="143"/>
    </row>
    <row r="59" spans="1:24" ht="12.75" customHeight="1" x14ac:dyDescent="0.25">
      <c r="A59" s="277"/>
      <c r="B59" s="277"/>
      <c r="C59" s="277"/>
      <c r="D59" s="277"/>
      <c r="E59" s="277"/>
      <c r="K59" s="230" t="s">
        <v>256</v>
      </c>
      <c r="L59" s="230"/>
      <c r="M59" s="230"/>
      <c r="N59" s="230"/>
      <c r="O59" s="230"/>
      <c r="P59" s="230"/>
      <c r="Q59" s="230"/>
      <c r="R59" s="230"/>
      <c r="S59" s="230"/>
      <c r="T59" s="230"/>
      <c r="U59" s="143"/>
      <c r="V59" s="143"/>
      <c r="W59" s="143"/>
      <c r="X59" s="143"/>
    </row>
    <row r="60" spans="1:24" ht="17.25" customHeight="1" x14ac:dyDescent="0.25">
      <c r="A60" s="277"/>
      <c r="B60" s="277"/>
      <c r="C60" s="277"/>
      <c r="D60" s="277"/>
      <c r="E60" s="277"/>
      <c r="K60" s="230"/>
      <c r="L60" s="230"/>
      <c r="M60" s="230"/>
      <c r="N60" s="230"/>
      <c r="O60" s="230"/>
      <c r="P60" s="230"/>
      <c r="Q60" s="230"/>
      <c r="R60" s="230"/>
      <c r="S60" s="230"/>
      <c r="T60" s="230"/>
      <c r="U60" s="143"/>
      <c r="V60" s="143"/>
      <c r="W60" s="143"/>
      <c r="X60" s="143"/>
    </row>
    <row r="61" spans="1:24" ht="13.2" customHeight="1" x14ac:dyDescent="0.25">
      <c r="A61" s="319" t="s">
        <v>255</v>
      </c>
      <c r="B61" s="319"/>
      <c r="C61" s="319"/>
      <c r="D61" s="319"/>
      <c r="E61" s="319"/>
      <c r="F61" s="143"/>
      <c r="K61" s="230"/>
      <c r="L61" s="230"/>
      <c r="M61" s="230"/>
      <c r="N61" s="230"/>
      <c r="O61" s="230"/>
      <c r="P61" s="230"/>
      <c r="Q61" s="230"/>
      <c r="R61" s="230"/>
      <c r="S61" s="230"/>
      <c r="T61" s="230"/>
      <c r="U61" s="143"/>
      <c r="V61" s="143"/>
      <c r="W61" s="143"/>
      <c r="X61" s="143"/>
    </row>
    <row r="62" spans="1:24" x14ac:dyDescent="0.25">
      <c r="A62" s="319"/>
      <c r="B62" s="319"/>
      <c r="C62" s="319"/>
      <c r="D62" s="319"/>
      <c r="E62" s="319"/>
      <c r="F62" s="143"/>
      <c r="K62" s="230"/>
      <c r="L62" s="230"/>
      <c r="M62" s="230"/>
      <c r="N62" s="230"/>
      <c r="O62" s="230"/>
      <c r="P62" s="230"/>
      <c r="Q62" s="230"/>
      <c r="R62" s="230"/>
      <c r="S62" s="230"/>
      <c r="T62" s="230"/>
      <c r="U62" s="143"/>
      <c r="V62" s="143"/>
      <c r="W62" s="143"/>
      <c r="X62" s="143"/>
    </row>
    <row r="63" spans="1:24" ht="25.8" customHeight="1" x14ac:dyDescent="0.25">
      <c r="A63" s="278" t="s">
        <v>39</v>
      </c>
      <c r="B63" s="278"/>
      <c r="C63" s="278"/>
      <c r="F63" s="143"/>
      <c r="K63" s="230"/>
      <c r="L63" s="230"/>
      <c r="M63" s="230"/>
      <c r="N63" s="230"/>
      <c r="O63" s="230"/>
      <c r="P63" s="230"/>
      <c r="Q63" s="230"/>
      <c r="R63" s="230"/>
      <c r="S63" s="230"/>
      <c r="T63" s="230"/>
      <c r="U63" s="143"/>
      <c r="V63" s="143"/>
      <c r="W63" s="143"/>
      <c r="X63" s="143"/>
    </row>
    <row r="64" spans="1:24" x14ac:dyDescent="0.25">
      <c r="F64" s="143"/>
      <c r="K64" s="227" t="s">
        <v>37</v>
      </c>
      <c r="L64" s="227"/>
      <c r="M64" s="227"/>
      <c r="N64" s="227"/>
      <c r="O64" s="227"/>
      <c r="P64" s="227"/>
      <c r="Q64" s="227"/>
      <c r="R64" s="227"/>
      <c r="S64" s="227"/>
      <c r="T64" s="227"/>
      <c r="U64" s="143"/>
      <c r="V64" s="143"/>
      <c r="W64" s="143"/>
      <c r="X64" s="143"/>
    </row>
    <row r="65" spans="1:24" x14ac:dyDescent="0.25">
      <c r="A65" s="101" t="s">
        <v>41</v>
      </c>
      <c r="F65" s="143"/>
      <c r="G65" s="201"/>
      <c r="H65" s="201"/>
      <c r="I65" s="201"/>
      <c r="J65" s="201"/>
      <c r="K65" s="206" t="s">
        <v>40</v>
      </c>
      <c r="L65" s="206"/>
      <c r="M65" s="206"/>
      <c r="N65" s="206"/>
      <c r="O65" s="206"/>
      <c r="P65" s="206"/>
      <c r="Q65" s="206"/>
      <c r="R65" s="206"/>
      <c r="S65" s="206"/>
      <c r="T65" s="206"/>
      <c r="U65" s="143"/>
      <c r="V65" s="143"/>
      <c r="W65" s="143"/>
      <c r="X65" s="143"/>
    </row>
    <row r="66" spans="1:24" ht="12.75" customHeight="1" x14ac:dyDescent="0.25">
      <c r="A66" s="143"/>
      <c r="B66" s="137" t="s">
        <v>29</v>
      </c>
      <c r="C66" s="255" t="str">
        <f>IF(B66="Oui","Veuillez noter brièvement vos constatations ou renvoyer à l'onglet 4. Facteurs quantitatifs","")</f>
        <v/>
      </c>
      <c r="D66" s="256"/>
      <c r="E66" s="257"/>
      <c r="G66" s="276" t="s">
        <v>252</v>
      </c>
      <c r="H66" s="276"/>
      <c r="I66" s="276"/>
      <c r="J66" s="276"/>
      <c r="K66" s="227" t="s">
        <v>34</v>
      </c>
      <c r="L66" s="227"/>
      <c r="M66" s="227"/>
      <c r="N66" s="227"/>
      <c r="O66" s="227"/>
      <c r="P66" s="227"/>
      <c r="Q66" s="227"/>
      <c r="R66" s="227"/>
      <c r="S66" s="227"/>
      <c r="T66" s="227"/>
    </row>
    <row r="67" spans="1:24" x14ac:dyDescent="0.25">
      <c r="A67" s="143"/>
      <c r="B67" s="143"/>
      <c r="C67" s="258"/>
      <c r="D67" s="259"/>
      <c r="E67" s="260"/>
      <c r="J67" s="143"/>
      <c r="K67" s="205" t="s">
        <v>35</v>
      </c>
      <c r="L67" s="205"/>
      <c r="M67" s="205"/>
      <c r="N67" s="205"/>
      <c r="O67" s="205"/>
      <c r="P67" s="205"/>
      <c r="Q67" s="205"/>
      <c r="R67" s="205"/>
      <c r="S67" s="205"/>
      <c r="T67" s="205"/>
    </row>
    <row r="68" spans="1:24" x14ac:dyDescent="0.25">
      <c r="A68" s="143"/>
      <c r="B68" s="143"/>
      <c r="C68" s="258"/>
      <c r="D68" s="259"/>
      <c r="E68" s="260"/>
      <c r="K68" s="227" t="s">
        <v>42</v>
      </c>
      <c r="L68" s="227"/>
      <c r="M68" s="227"/>
      <c r="N68" s="227"/>
      <c r="O68" s="227"/>
      <c r="P68" s="227"/>
      <c r="Q68" s="227"/>
      <c r="R68" s="227"/>
      <c r="S68" s="227"/>
      <c r="T68" s="227"/>
    </row>
    <row r="69" spans="1:24" x14ac:dyDescent="0.25">
      <c r="A69" s="143"/>
      <c r="B69" s="143"/>
      <c r="C69" s="261"/>
      <c r="D69" s="262"/>
      <c r="E69" s="263"/>
      <c r="K69" s="227" t="s">
        <v>37</v>
      </c>
      <c r="L69" s="227"/>
      <c r="M69" s="227"/>
      <c r="N69" s="227"/>
      <c r="O69" s="227"/>
      <c r="P69" s="227"/>
      <c r="Q69" s="227"/>
      <c r="R69" s="227"/>
      <c r="S69" s="227"/>
      <c r="T69" s="227"/>
    </row>
    <row r="70" spans="1:24" ht="12.75" customHeight="1" x14ac:dyDescent="0.25">
      <c r="K70" s="231" t="s">
        <v>43</v>
      </c>
      <c r="L70" s="231"/>
      <c r="M70" s="231"/>
      <c r="N70" s="231"/>
      <c r="O70" s="231"/>
      <c r="P70" s="231"/>
      <c r="Q70" s="231"/>
      <c r="R70" s="231"/>
      <c r="S70" s="231"/>
      <c r="T70" s="231"/>
    </row>
    <row r="71" spans="1:24" ht="12.75" customHeight="1" x14ac:dyDescent="0.25">
      <c r="A71" s="143"/>
      <c r="B71" s="143"/>
      <c r="C71" s="143"/>
      <c r="D71" s="143"/>
      <c r="E71" s="143"/>
      <c r="F71" s="143"/>
      <c r="K71" s="230" t="s">
        <v>257</v>
      </c>
      <c r="L71" s="230"/>
      <c r="M71" s="230"/>
      <c r="N71" s="230"/>
      <c r="O71" s="230"/>
      <c r="P71" s="230"/>
      <c r="Q71" s="230"/>
      <c r="R71" s="230"/>
      <c r="S71" s="230"/>
      <c r="T71" s="230"/>
    </row>
    <row r="72" spans="1:24" x14ac:dyDescent="0.25">
      <c r="A72" s="143"/>
      <c r="B72" s="143"/>
      <c r="C72" s="143"/>
      <c r="D72" s="143"/>
      <c r="E72" s="143"/>
      <c r="F72" s="143"/>
      <c r="K72" s="230"/>
      <c r="L72" s="230"/>
      <c r="M72" s="230"/>
      <c r="N72" s="230"/>
      <c r="O72" s="230"/>
      <c r="P72" s="230"/>
      <c r="Q72" s="230"/>
      <c r="R72" s="230"/>
      <c r="S72" s="230"/>
      <c r="T72" s="230"/>
    </row>
    <row r="73" spans="1:24" ht="15.6" x14ac:dyDescent="0.3">
      <c r="A73" s="152" t="s">
        <v>44</v>
      </c>
      <c r="B73" s="143"/>
      <c r="C73" s="143"/>
      <c r="D73" s="143"/>
      <c r="E73" s="143"/>
      <c r="F73" s="143"/>
      <c r="K73" s="230"/>
      <c r="L73" s="230"/>
      <c r="M73" s="230"/>
      <c r="N73" s="230"/>
      <c r="O73" s="230"/>
      <c r="P73" s="230"/>
      <c r="Q73" s="230"/>
      <c r="R73" s="230"/>
      <c r="S73" s="230"/>
      <c r="T73" s="230"/>
    </row>
    <row r="74" spans="1:24" x14ac:dyDescent="0.25">
      <c r="A74" s="143"/>
      <c r="B74" s="143"/>
      <c r="C74" s="143"/>
      <c r="D74" s="143"/>
      <c r="E74" s="143"/>
      <c r="F74" s="143"/>
      <c r="K74" s="227" t="s">
        <v>37</v>
      </c>
      <c r="L74" s="227"/>
      <c r="M74" s="227"/>
      <c r="N74" s="227"/>
      <c r="O74" s="227"/>
      <c r="P74" s="227"/>
      <c r="Q74" s="227"/>
      <c r="R74" s="227"/>
      <c r="S74" s="227"/>
      <c r="T74" s="227"/>
    </row>
    <row r="75" spans="1:24" ht="13.2" customHeight="1" x14ac:dyDescent="0.25">
      <c r="A75" s="298" t="str">
        <f>IF(B45="Non",IF(B66="Non","Sur base de ce qui précède, nous n'avons pas constaté d'indicateurs de problèmes de continuité. Nous n'effectuerons donc pas de travaux complémentaires et il n'y aura dès lors pas d'impact sur la lettre d'affirmation ni sur notre opinion d'audit.","Sur base de ce qui précède, nous avons constaté des indicateurs qualitatifs et/ou quantitatifs de possibles problèmes de continuité. Nous renvoyons de ce fait au point 5. Facteurs atténuants pour travaux complémentaires."),"Sur base de ce qui précède, nous avons constaté des indicateurs qualitatifs et/ou quantitatifs de possibles problèmes de continuité. Nous renvoyons de ce fait au point 5. Facteurs atténuants pour travaux complémentaires.")</f>
        <v>Sur base de ce qui précède, nous n'avons pas constaté d'indicateurs de problèmes de continuité. Nous n'effectuerons donc pas de travaux complémentaires et il n'y aura dès lors pas d'impact sur la lettre d'affirmation ni sur notre opinion d'audit.</v>
      </c>
      <c r="B75" s="299"/>
      <c r="C75" s="299"/>
      <c r="D75" s="299"/>
      <c r="E75" s="300"/>
      <c r="F75" s="143"/>
      <c r="G75" s="222" t="s">
        <v>258</v>
      </c>
      <c r="H75" s="222"/>
      <c r="I75" s="222"/>
      <c r="J75" s="222"/>
      <c r="K75" s="222"/>
    </row>
    <row r="76" spans="1:24" x14ac:dyDescent="0.25">
      <c r="A76" s="301"/>
      <c r="B76" s="302"/>
      <c r="C76" s="302"/>
      <c r="D76" s="302"/>
      <c r="E76" s="303"/>
      <c r="F76" s="143"/>
      <c r="G76" s="222"/>
      <c r="H76" s="222"/>
      <c r="I76" s="222"/>
      <c r="J76" s="222"/>
      <c r="K76" s="222"/>
    </row>
    <row r="77" spans="1:24" x14ac:dyDescent="0.25">
      <c r="A77" s="304"/>
      <c r="B77" s="305"/>
      <c r="C77" s="305"/>
      <c r="D77" s="305"/>
      <c r="E77" s="306"/>
      <c r="F77" s="143"/>
      <c r="G77" s="222"/>
      <c r="H77" s="222"/>
      <c r="I77" s="222"/>
      <c r="J77" s="222"/>
      <c r="K77" s="222"/>
    </row>
    <row r="78" spans="1:24" s="143" customFormat="1" x14ac:dyDescent="0.25">
      <c r="A78" s="154" t="s">
        <v>45</v>
      </c>
    </row>
    <row r="79" spans="1:24" s="143" customFormat="1" x14ac:dyDescent="0.25">
      <c r="A79" s="153"/>
    </row>
    <row r="80" spans="1:24" x14ac:dyDescent="0.25">
      <c r="F80" s="143"/>
      <c r="G80" s="143"/>
      <c r="H80" s="143"/>
      <c r="I80" s="143"/>
      <c r="J80" s="143"/>
      <c r="K80" s="143"/>
      <c r="L80" s="143"/>
      <c r="M80" s="143"/>
      <c r="N80" s="143"/>
      <c r="O80" s="143"/>
    </row>
    <row r="81" spans="1:12" x14ac:dyDescent="0.25">
      <c r="F81" s="143"/>
    </row>
    <row r="82" spans="1:12" ht="15.6" outlineLevel="1" x14ac:dyDescent="0.3">
      <c r="A82" s="152" t="s">
        <v>46</v>
      </c>
      <c r="B82" s="143"/>
      <c r="C82" s="143"/>
      <c r="D82" s="143"/>
      <c r="E82" s="143"/>
      <c r="F82" s="143"/>
    </row>
    <row r="83" spans="1:12" outlineLevel="1" x14ac:dyDescent="0.25">
      <c r="A83" s="143"/>
      <c r="B83" s="143"/>
      <c r="C83" s="143"/>
      <c r="D83" s="143"/>
      <c r="E83" s="143"/>
      <c r="F83" s="143"/>
    </row>
    <row r="84" spans="1:12" outlineLevel="1" x14ac:dyDescent="0.25">
      <c r="A84" s="2" t="s">
        <v>47</v>
      </c>
      <c r="B84" s="2"/>
      <c r="C84" s="2"/>
      <c r="D84" s="2"/>
      <c r="E84" s="2"/>
      <c r="F84" s="2"/>
      <c r="G84" s="2"/>
      <c r="H84" s="2"/>
      <c r="I84" s="2"/>
      <c r="J84" s="2"/>
      <c r="K84" s="2"/>
      <c r="L84" s="2"/>
    </row>
    <row r="85" spans="1:12" outlineLevel="1" x14ac:dyDescent="0.25">
      <c r="A85" s="2" t="s">
        <v>48</v>
      </c>
      <c r="B85" s="2"/>
      <c r="C85" s="2"/>
      <c r="D85" s="2"/>
      <c r="E85" s="2"/>
      <c r="F85" s="2"/>
      <c r="G85" s="2"/>
      <c r="H85" s="2"/>
      <c r="I85" s="2"/>
      <c r="J85" s="2"/>
      <c r="K85" s="2"/>
      <c r="L85" s="2"/>
    </row>
    <row r="86" spans="1:12" ht="13.2" customHeight="1" outlineLevel="1" x14ac:dyDescent="0.25">
      <c r="F86" s="138"/>
      <c r="G86" s="138"/>
      <c r="H86" s="138"/>
      <c r="I86" s="138"/>
      <c r="J86" s="138"/>
      <c r="K86" s="138"/>
      <c r="L86" s="138"/>
    </row>
    <row r="87" spans="1:12" outlineLevel="1" x14ac:dyDescent="0.25"/>
    <row r="88" spans="1:12" outlineLevel="1" x14ac:dyDescent="0.25">
      <c r="A88" s="3" t="s">
        <v>49</v>
      </c>
      <c r="B88" s="2"/>
      <c r="C88" s="2"/>
      <c r="D88" s="2"/>
      <c r="E88" s="2"/>
      <c r="F88" s="2"/>
      <c r="G88" s="2"/>
      <c r="H88" s="2"/>
      <c r="I88" s="2"/>
      <c r="J88" s="2"/>
      <c r="K88" s="2"/>
      <c r="L88" s="2"/>
    </row>
    <row r="89" spans="1:12" ht="13.2" customHeight="1" outlineLevel="1" x14ac:dyDescent="0.25">
      <c r="A89" s="289" t="s">
        <v>342</v>
      </c>
      <c r="B89" s="290"/>
      <c r="C89" s="290"/>
      <c r="D89" s="290"/>
      <c r="E89" s="291"/>
      <c r="F89" s="140"/>
      <c r="G89" s="275" t="s">
        <v>50</v>
      </c>
      <c r="H89" s="275"/>
      <c r="I89" s="275"/>
      <c r="J89" s="275"/>
      <c r="K89" s="275"/>
      <c r="L89" s="140"/>
    </row>
    <row r="90" spans="1:12" outlineLevel="1" x14ac:dyDescent="0.25">
      <c r="A90" s="292"/>
      <c r="B90" s="293"/>
      <c r="C90" s="293"/>
      <c r="D90" s="293"/>
      <c r="E90" s="294"/>
      <c r="F90" s="140"/>
      <c r="G90" s="140"/>
      <c r="H90" s="140"/>
      <c r="I90" s="140"/>
      <c r="J90" s="140"/>
      <c r="K90" s="140"/>
      <c r="L90" s="140"/>
    </row>
    <row r="91" spans="1:12" outlineLevel="1" x14ac:dyDescent="0.25">
      <c r="A91" s="292"/>
      <c r="B91" s="293"/>
      <c r="C91" s="293"/>
      <c r="D91" s="293"/>
      <c r="E91" s="294"/>
      <c r="F91" s="140"/>
      <c r="G91" s="140"/>
      <c r="H91" s="140"/>
      <c r="I91" s="140"/>
      <c r="J91" s="140"/>
      <c r="K91" s="140"/>
      <c r="L91" s="140"/>
    </row>
    <row r="92" spans="1:12" outlineLevel="1" x14ac:dyDescent="0.25">
      <c r="A92" s="292"/>
      <c r="B92" s="293"/>
      <c r="C92" s="293"/>
      <c r="D92" s="293"/>
      <c r="E92" s="294"/>
      <c r="F92" s="140"/>
      <c r="G92" s="140"/>
      <c r="H92" s="140"/>
      <c r="I92" s="140"/>
      <c r="J92" s="140"/>
      <c r="K92" s="140"/>
      <c r="L92" s="140"/>
    </row>
    <row r="93" spans="1:12" outlineLevel="1" x14ac:dyDescent="0.25">
      <c r="A93" s="292"/>
      <c r="B93" s="293"/>
      <c r="C93" s="293"/>
      <c r="D93" s="293"/>
      <c r="E93" s="294"/>
      <c r="F93" s="140"/>
      <c r="G93" s="140"/>
      <c r="H93" s="140"/>
      <c r="I93" s="140"/>
      <c r="J93" s="140"/>
      <c r="K93" s="140"/>
      <c r="L93" s="140"/>
    </row>
    <row r="94" spans="1:12" outlineLevel="1" x14ac:dyDescent="0.25">
      <c r="A94" s="292"/>
      <c r="B94" s="293"/>
      <c r="C94" s="293"/>
      <c r="D94" s="293"/>
      <c r="E94" s="294"/>
      <c r="F94" s="140"/>
      <c r="G94" s="140"/>
      <c r="H94" s="140"/>
      <c r="I94" s="140"/>
      <c r="J94" s="140"/>
      <c r="K94" s="140"/>
      <c r="L94" s="140"/>
    </row>
    <row r="95" spans="1:12" outlineLevel="1" x14ac:dyDescent="0.25">
      <c r="A95" s="292"/>
      <c r="B95" s="293"/>
      <c r="C95" s="293"/>
      <c r="D95" s="293"/>
      <c r="E95" s="294"/>
      <c r="F95" s="140"/>
      <c r="G95" s="140"/>
      <c r="H95" s="140"/>
      <c r="I95" s="140"/>
      <c r="J95" s="140"/>
      <c r="K95" s="140"/>
      <c r="L95" s="140"/>
    </row>
    <row r="96" spans="1:12" outlineLevel="1" x14ac:dyDescent="0.25">
      <c r="A96" s="292"/>
      <c r="B96" s="293"/>
      <c r="C96" s="293"/>
      <c r="D96" s="293"/>
      <c r="E96" s="294"/>
      <c r="F96" s="140"/>
      <c r="G96" s="140"/>
      <c r="H96" s="140"/>
      <c r="I96" s="140"/>
      <c r="J96" s="140"/>
      <c r="K96" s="140"/>
      <c r="L96" s="140"/>
    </row>
    <row r="97" spans="1:12" outlineLevel="1" x14ac:dyDescent="0.25">
      <c r="A97" s="295"/>
      <c r="B97" s="296"/>
      <c r="C97" s="296"/>
      <c r="D97" s="296"/>
      <c r="E97" s="297"/>
      <c r="F97" s="140"/>
      <c r="G97" s="140"/>
      <c r="H97" s="140"/>
      <c r="I97" s="140"/>
      <c r="J97" s="140"/>
      <c r="K97" s="140"/>
      <c r="L97" s="140"/>
    </row>
    <row r="98" spans="1:12" outlineLevel="1" x14ac:dyDescent="0.25">
      <c r="A98" s="11"/>
      <c r="B98" s="11"/>
      <c r="C98" s="11"/>
      <c r="D98" s="11"/>
      <c r="E98" s="11"/>
      <c r="F98" s="11"/>
      <c r="G98" s="11"/>
      <c r="H98" s="11"/>
      <c r="I98" s="11"/>
      <c r="J98" s="11"/>
      <c r="K98" s="11"/>
      <c r="L98" s="11"/>
    </row>
    <row r="99" spans="1:12" outlineLevel="1" x14ac:dyDescent="0.25">
      <c r="A99" s="11" t="s">
        <v>259</v>
      </c>
      <c r="B99" s="11"/>
      <c r="C99" s="11"/>
      <c r="D99" s="11"/>
      <c r="E99" s="11"/>
      <c r="F99" s="11"/>
      <c r="G99" s="232" t="s">
        <v>51</v>
      </c>
      <c r="H99" s="232"/>
      <c r="I99" s="232"/>
      <c r="J99" s="232"/>
      <c r="K99" s="232"/>
      <c r="L99" s="11"/>
    </row>
    <row r="100" spans="1:12" outlineLevel="1" x14ac:dyDescent="0.25">
      <c r="A100" s="11"/>
      <c r="B100" s="11"/>
      <c r="C100" s="11"/>
      <c r="D100" s="11"/>
      <c r="E100" s="11"/>
      <c r="F100" s="11"/>
      <c r="G100" s="11"/>
      <c r="H100" s="11"/>
      <c r="I100" s="11"/>
      <c r="J100" s="11"/>
      <c r="K100" s="11"/>
      <c r="L100" s="11"/>
    </row>
    <row r="101" spans="1:12" ht="13.2" customHeight="1" outlineLevel="1" x14ac:dyDescent="0.25">
      <c r="A101" s="233" t="s">
        <v>260</v>
      </c>
      <c r="B101" s="234"/>
      <c r="C101" s="234"/>
      <c r="D101" s="235"/>
      <c r="E101" s="242" t="s">
        <v>52</v>
      </c>
      <c r="F101" s="11"/>
      <c r="H101" s="11"/>
      <c r="I101" s="11"/>
      <c r="J101" s="11"/>
      <c r="K101" s="11"/>
      <c r="L101" s="11"/>
    </row>
    <row r="102" spans="1:12" outlineLevel="1" x14ac:dyDescent="0.25">
      <c r="A102" s="236"/>
      <c r="B102" s="237"/>
      <c r="C102" s="237"/>
      <c r="D102" s="238"/>
      <c r="E102" s="243"/>
      <c r="F102" s="11"/>
      <c r="H102" s="11"/>
      <c r="I102" s="11"/>
      <c r="J102" s="11"/>
      <c r="K102" s="11"/>
      <c r="L102" s="11"/>
    </row>
    <row r="103" spans="1:12" outlineLevel="1" x14ac:dyDescent="0.25">
      <c r="A103" s="239"/>
      <c r="B103" s="240"/>
      <c r="C103" s="240"/>
      <c r="D103" s="241"/>
      <c r="E103" s="244"/>
      <c r="F103" s="11"/>
      <c r="H103" s="11"/>
      <c r="I103" s="11"/>
      <c r="J103" s="11"/>
      <c r="K103" s="11"/>
      <c r="L103" s="11"/>
    </row>
    <row r="104" spans="1:12" outlineLevel="1" x14ac:dyDescent="0.25">
      <c r="A104" s="11"/>
      <c r="B104" s="11"/>
      <c r="C104" s="11"/>
      <c r="D104" s="11"/>
      <c r="E104" s="11"/>
      <c r="F104" s="11"/>
      <c r="G104" s="11"/>
      <c r="H104" s="11"/>
      <c r="I104" s="11"/>
      <c r="J104" s="11"/>
      <c r="K104" s="11"/>
      <c r="L104" s="11"/>
    </row>
    <row r="105" spans="1:12" ht="13.2" customHeight="1" outlineLevel="1" x14ac:dyDescent="0.25">
      <c r="A105" s="233" t="s">
        <v>261</v>
      </c>
      <c r="B105" s="234"/>
      <c r="C105" s="234"/>
      <c r="D105" s="235"/>
      <c r="E105" s="242" t="s">
        <v>52</v>
      </c>
      <c r="F105" s="11"/>
      <c r="H105" s="11"/>
      <c r="I105" s="11"/>
      <c r="J105" s="11"/>
      <c r="K105" s="11"/>
      <c r="L105" s="11"/>
    </row>
    <row r="106" spans="1:12" outlineLevel="1" x14ac:dyDescent="0.25">
      <c r="A106" s="236"/>
      <c r="B106" s="237"/>
      <c r="C106" s="237"/>
      <c r="D106" s="238"/>
      <c r="E106" s="243"/>
      <c r="F106" s="11"/>
      <c r="H106" s="11"/>
      <c r="I106" s="11"/>
      <c r="J106" s="11"/>
      <c r="K106" s="11"/>
      <c r="L106" s="11"/>
    </row>
    <row r="107" spans="1:12" outlineLevel="1" x14ac:dyDescent="0.25">
      <c r="A107" s="239"/>
      <c r="B107" s="240"/>
      <c r="C107" s="240"/>
      <c r="D107" s="241"/>
      <c r="E107" s="244"/>
      <c r="F107" s="11"/>
    </row>
    <row r="108" spans="1:12" outlineLevel="1" x14ac:dyDescent="0.25">
      <c r="F108" s="11"/>
    </row>
    <row r="109" spans="1:12" outlineLevel="1" x14ac:dyDescent="0.25">
      <c r="A109" s="143"/>
      <c r="B109" s="143"/>
      <c r="C109" s="143"/>
      <c r="D109" s="143"/>
      <c r="E109" s="143"/>
    </row>
    <row r="110" spans="1:12" outlineLevel="1" x14ac:dyDescent="0.25">
      <c r="A110" s="9" t="s">
        <v>53</v>
      </c>
      <c r="B110" s="143"/>
      <c r="C110" s="143"/>
      <c r="D110" s="143"/>
      <c r="E110" s="143"/>
    </row>
    <row r="111" spans="1:12" outlineLevel="1" x14ac:dyDescent="0.25">
      <c r="A111" s="289" t="s">
        <v>262</v>
      </c>
      <c r="B111" s="290"/>
      <c r="C111" s="290"/>
      <c r="D111" s="290"/>
      <c r="E111" s="291"/>
      <c r="G111" s="275" t="s">
        <v>50</v>
      </c>
      <c r="H111" s="275"/>
      <c r="I111" s="275"/>
      <c r="J111" s="275"/>
      <c r="K111" s="275"/>
    </row>
    <row r="112" spans="1:12" outlineLevel="1" x14ac:dyDescent="0.25">
      <c r="A112" s="292"/>
      <c r="B112" s="293"/>
      <c r="C112" s="293"/>
      <c r="D112" s="293"/>
      <c r="E112" s="294"/>
    </row>
    <row r="113" spans="1:11" outlineLevel="1" x14ac:dyDescent="0.25">
      <c r="A113" s="292"/>
      <c r="B113" s="293"/>
      <c r="C113" s="293"/>
      <c r="D113" s="293"/>
      <c r="E113" s="294"/>
    </row>
    <row r="114" spans="1:11" outlineLevel="1" x14ac:dyDescent="0.25">
      <c r="A114" s="295"/>
      <c r="B114" s="296"/>
      <c r="C114" s="296"/>
      <c r="D114" s="296"/>
      <c r="E114" s="297"/>
    </row>
    <row r="115" spans="1:11" outlineLevel="1" x14ac:dyDescent="0.25">
      <c r="A115" s="143"/>
      <c r="B115" s="143"/>
      <c r="C115" s="143"/>
      <c r="D115" s="143"/>
      <c r="E115" s="143"/>
    </row>
    <row r="116" spans="1:11" outlineLevel="1" x14ac:dyDescent="0.25">
      <c r="A116" s="11" t="s">
        <v>54</v>
      </c>
      <c r="B116" s="143"/>
      <c r="C116" s="143"/>
      <c r="D116" s="143"/>
      <c r="E116" s="143"/>
      <c r="G116" s="232" t="s">
        <v>51</v>
      </c>
      <c r="H116" s="232"/>
      <c r="I116" s="232"/>
      <c r="J116" s="232"/>
      <c r="K116" s="232"/>
    </row>
    <row r="117" spans="1:11" outlineLevel="1" x14ac:dyDescent="0.25">
      <c r="A117" s="143"/>
      <c r="B117" s="143"/>
      <c r="C117" s="143"/>
      <c r="D117" s="143"/>
      <c r="E117" s="143"/>
    </row>
    <row r="118" spans="1:11" outlineLevel="1" x14ac:dyDescent="0.25"/>
    <row r="119" spans="1:11" outlineLevel="1" x14ac:dyDescent="0.25">
      <c r="A119" s="3" t="s">
        <v>55</v>
      </c>
    </row>
    <row r="120" spans="1:11" outlineLevel="1" x14ac:dyDescent="0.25">
      <c r="A120" s="280"/>
      <c r="B120" s="281"/>
      <c r="C120" s="281"/>
      <c r="D120" s="281"/>
      <c r="E120" s="282"/>
    </row>
    <row r="121" spans="1:11" outlineLevel="1" x14ac:dyDescent="0.25">
      <c r="A121" s="283"/>
      <c r="B121" s="284"/>
      <c r="C121" s="284"/>
      <c r="D121" s="284"/>
      <c r="E121" s="285"/>
    </row>
    <row r="122" spans="1:11" outlineLevel="1" x14ac:dyDescent="0.25">
      <c r="A122" s="283"/>
      <c r="B122" s="284"/>
      <c r="C122" s="284"/>
      <c r="D122" s="284"/>
      <c r="E122" s="285"/>
    </row>
    <row r="123" spans="1:11" outlineLevel="1" x14ac:dyDescent="0.25">
      <c r="A123" s="286"/>
      <c r="B123" s="287"/>
      <c r="C123" s="287"/>
      <c r="D123" s="287"/>
      <c r="E123" s="288"/>
    </row>
    <row r="124" spans="1:11" outlineLevel="1" x14ac:dyDescent="0.25"/>
    <row r="125" spans="1:11" outlineLevel="1" x14ac:dyDescent="0.25"/>
    <row r="126" spans="1:11" outlineLevel="1" x14ac:dyDescent="0.25"/>
    <row r="127" spans="1:11" ht="15.6" outlineLevel="1" x14ac:dyDescent="0.3">
      <c r="A127" s="20" t="s">
        <v>56</v>
      </c>
    </row>
    <row r="128" spans="1:11" outlineLevel="1" x14ac:dyDescent="0.25"/>
    <row r="129" spans="1:11" ht="12.75" customHeight="1" outlineLevel="1" x14ac:dyDescent="0.25">
      <c r="A129" s="3" t="s">
        <v>57</v>
      </c>
      <c r="B129" s="2"/>
      <c r="C129" s="2"/>
      <c r="D129" s="2"/>
      <c r="E129" s="2"/>
      <c r="F129" s="2"/>
      <c r="G129" s="275" t="s">
        <v>263</v>
      </c>
      <c r="H129" s="275"/>
      <c r="I129" s="275"/>
      <c r="J129" s="275"/>
      <c r="K129" s="275"/>
    </row>
    <row r="130" spans="1:11" ht="13.2" customHeight="1" outlineLevel="1" x14ac:dyDescent="0.25">
      <c r="A130" s="264" t="s">
        <v>264</v>
      </c>
      <c r="B130" s="264"/>
      <c r="C130" s="264"/>
      <c r="D130" s="264"/>
      <c r="E130" s="264"/>
      <c r="F130" s="133"/>
    </row>
    <row r="131" spans="1:11" outlineLevel="1" x14ac:dyDescent="0.25">
      <c r="A131" s="264"/>
      <c r="B131" s="264"/>
      <c r="C131" s="264"/>
      <c r="D131" s="264"/>
      <c r="E131" s="264"/>
      <c r="F131" s="133"/>
      <c r="G131" s="133"/>
      <c r="H131" s="133"/>
      <c r="I131" s="133"/>
      <c r="J131" s="133"/>
      <c r="K131" s="133"/>
    </row>
    <row r="132" spans="1:11" outlineLevel="1" x14ac:dyDescent="0.25">
      <c r="A132" s="11"/>
      <c r="B132" s="11"/>
      <c r="C132" s="11"/>
      <c r="D132" s="8"/>
      <c r="E132" s="8"/>
      <c r="F132" s="8"/>
      <c r="G132" s="11"/>
      <c r="H132" s="11"/>
      <c r="I132" s="11"/>
      <c r="J132" s="11"/>
      <c r="K132" s="11"/>
    </row>
    <row r="133" spans="1:11" outlineLevel="1" x14ac:dyDescent="0.25">
      <c r="A133" s="2" t="s">
        <v>58</v>
      </c>
      <c r="B133" s="2"/>
      <c r="C133" s="2"/>
      <c r="D133" s="7"/>
      <c r="E133" s="30" t="s">
        <v>52</v>
      </c>
      <c r="F133" s="7"/>
      <c r="G133" s="2"/>
      <c r="H133" s="2"/>
      <c r="I133" s="2"/>
      <c r="J133" s="2"/>
      <c r="K133" s="2"/>
    </row>
    <row r="134" spans="1:11" outlineLevel="1" x14ac:dyDescent="0.25">
      <c r="A134" s="266" t="str">
        <f>IF(E133="Nee","Gelieve motivering op te nemen waarom u geen brief in kader van art 3:69 WVV heeft verstuurd.","")</f>
        <v/>
      </c>
      <c r="B134" s="267"/>
      <c r="C134" s="267"/>
      <c r="D134" s="268"/>
      <c r="E134" s="179" t="str">
        <f>IF(E133="Oui","Référence","")</f>
        <v>Référence</v>
      </c>
      <c r="F134" s="7"/>
      <c r="G134" s="232" t="s">
        <v>59</v>
      </c>
      <c r="H134" s="232"/>
      <c r="I134" s="232"/>
      <c r="J134" s="232"/>
      <c r="K134" s="232"/>
    </row>
    <row r="135" spans="1:11" outlineLevel="1" x14ac:dyDescent="0.25">
      <c r="A135" s="272"/>
      <c r="B135" s="273"/>
      <c r="C135" s="273"/>
      <c r="D135" s="274"/>
      <c r="E135" s="178"/>
      <c r="F135" s="7"/>
      <c r="G135" s="232" t="s">
        <v>60</v>
      </c>
      <c r="H135" s="232"/>
      <c r="I135" s="232"/>
      <c r="J135" s="232"/>
      <c r="K135" s="232"/>
    </row>
    <row r="136" spans="1:11" outlineLevel="1" x14ac:dyDescent="0.25">
      <c r="A136" s="2"/>
      <c r="B136" s="2"/>
      <c r="C136" s="2"/>
      <c r="D136" s="7"/>
      <c r="E136" s="178"/>
      <c r="F136" s="7"/>
      <c r="G136" s="2"/>
      <c r="H136" s="2"/>
      <c r="I136" s="2"/>
      <c r="J136" s="2"/>
      <c r="K136" s="2"/>
    </row>
    <row r="137" spans="1:11" ht="13.2" customHeight="1" outlineLevel="1" x14ac:dyDescent="0.25">
      <c r="A137" s="264" t="s">
        <v>61</v>
      </c>
      <c r="B137" s="264"/>
      <c r="C137" s="264"/>
      <c r="D137" s="264"/>
      <c r="E137" s="178"/>
      <c r="F137" s="7"/>
      <c r="G137" s="2"/>
      <c r="H137" s="2"/>
      <c r="I137" s="2"/>
      <c r="J137" s="2"/>
      <c r="K137" s="2"/>
    </row>
    <row r="138" spans="1:11" outlineLevel="1" x14ac:dyDescent="0.25">
      <c r="A138" s="264"/>
      <c r="B138" s="264"/>
      <c r="C138" s="264"/>
      <c r="D138" s="264"/>
      <c r="E138" s="178"/>
      <c r="F138" s="7"/>
      <c r="G138" s="2"/>
      <c r="H138" s="2"/>
      <c r="I138" s="2"/>
      <c r="J138" s="2"/>
      <c r="K138" s="2"/>
    </row>
    <row r="139" spans="1:11" outlineLevel="1" x14ac:dyDescent="0.25">
      <c r="A139" s="264"/>
      <c r="B139" s="264"/>
      <c r="C139" s="264"/>
      <c r="D139" s="264"/>
      <c r="E139" s="30" t="s">
        <v>52</v>
      </c>
      <c r="F139" s="7"/>
      <c r="G139" s="2"/>
      <c r="H139" s="2"/>
      <c r="I139" s="2"/>
      <c r="J139" s="2"/>
      <c r="K139" s="2"/>
    </row>
    <row r="140" spans="1:11" outlineLevel="1" x14ac:dyDescent="0.25">
      <c r="A140" s="2"/>
      <c r="B140" s="2"/>
      <c r="C140" s="2"/>
      <c r="D140" s="7"/>
      <c r="E140" s="179" t="str">
        <f>IF(E139="Oui","Référence","")</f>
        <v>Référence</v>
      </c>
      <c r="F140" s="7"/>
      <c r="G140" s="232" t="s">
        <v>62</v>
      </c>
      <c r="H140" s="232"/>
      <c r="I140" s="232"/>
      <c r="J140" s="232"/>
      <c r="K140" s="232"/>
    </row>
    <row r="141" spans="1:11" outlineLevel="1" x14ac:dyDescent="0.25">
      <c r="A141" s="2"/>
      <c r="B141" s="2"/>
      <c r="C141" s="2"/>
      <c r="D141" s="7"/>
      <c r="E141" s="7"/>
      <c r="F141" s="7"/>
      <c r="G141" s="2"/>
      <c r="H141" s="2"/>
      <c r="I141" s="2"/>
      <c r="J141" s="2"/>
      <c r="K141" s="2"/>
    </row>
    <row r="142" spans="1:11" ht="13.2" customHeight="1" outlineLevel="1" x14ac:dyDescent="0.25">
      <c r="A142" s="264" t="s">
        <v>245</v>
      </c>
      <c r="B142" s="264"/>
      <c r="C142" s="264"/>
      <c r="D142" s="264"/>
      <c r="E142" s="7"/>
      <c r="F142" s="7"/>
      <c r="G142" s="2"/>
      <c r="H142" s="2"/>
      <c r="I142" s="2"/>
      <c r="J142" s="2"/>
      <c r="K142" s="2"/>
    </row>
    <row r="143" spans="1:11" outlineLevel="1" x14ac:dyDescent="0.25">
      <c r="A143" s="264"/>
      <c r="B143" s="264"/>
      <c r="C143" s="264"/>
      <c r="D143" s="264"/>
      <c r="E143" s="7"/>
      <c r="F143" s="7"/>
      <c r="G143" s="2"/>
      <c r="H143" s="2"/>
      <c r="I143" s="2"/>
      <c r="J143" s="2"/>
      <c r="K143" s="2"/>
    </row>
    <row r="144" spans="1:11" outlineLevel="1" x14ac:dyDescent="0.25">
      <c r="A144" s="264"/>
      <c r="B144" s="264"/>
      <c r="C144" s="264"/>
      <c r="D144" s="264"/>
      <c r="E144" s="30" t="s">
        <v>52</v>
      </c>
      <c r="F144" s="7"/>
      <c r="G144" s="2"/>
      <c r="H144" s="2"/>
      <c r="I144" s="2"/>
      <c r="J144" s="2"/>
      <c r="K144" s="2"/>
    </row>
    <row r="145" spans="1:12" outlineLevel="1" x14ac:dyDescent="0.25">
      <c r="A145" s="264"/>
      <c r="B145" s="264"/>
      <c r="C145" s="264"/>
      <c r="D145" s="264"/>
      <c r="E145" s="179" t="str">
        <f>IF(E144="Oui","Référence","")</f>
        <v>Référence</v>
      </c>
      <c r="F145" s="7"/>
      <c r="G145" s="232" t="s">
        <v>59</v>
      </c>
      <c r="H145" s="232"/>
      <c r="I145" s="232"/>
      <c r="J145" s="232"/>
      <c r="K145" s="232"/>
    </row>
    <row r="146" spans="1:12" outlineLevel="1" x14ac:dyDescent="0.25">
      <c r="A146" s="2"/>
      <c r="B146" s="2"/>
      <c r="C146" s="2"/>
      <c r="D146" s="7"/>
      <c r="E146" s="7"/>
      <c r="F146" s="7"/>
      <c r="G146" s="2"/>
      <c r="H146" s="2"/>
      <c r="I146" s="2"/>
      <c r="J146" s="2"/>
      <c r="K146" s="2"/>
    </row>
    <row r="147" spans="1:12" outlineLevel="1" x14ac:dyDescent="0.25">
      <c r="A147" s="2"/>
      <c r="B147" s="2"/>
      <c r="C147" s="2"/>
      <c r="D147" s="7"/>
      <c r="E147" s="7"/>
      <c r="F147" s="7"/>
      <c r="G147" s="2"/>
      <c r="H147" s="2"/>
      <c r="I147" s="2"/>
      <c r="J147" s="2"/>
      <c r="K147" s="2"/>
    </row>
    <row r="148" spans="1:12" outlineLevel="1" x14ac:dyDescent="0.25">
      <c r="A148" s="3" t="s">
        <v>265</v>
      </c>
      <c r="B148" s="2"/>
      <c r="C148" s="2"/>
      <c r="D148" s="2"/>
      <c r="E148" s="2"/>
      <c r="F148" s="2"/>
      <c r="G148" s="2"/>
      <c r="H148" s="2"/>
      <c r="I148" s="2"/>
      <c r="J148" s="2"/>
      <c r="K148" s="2"/>
    </row>
    <row r="149" spans="1:12" outlineLevel="1" x14ac:dyDescent="0.25">
      <c r="A149" s="264" t="s">
        <v>266</v>
      </c>
      <c r="B149" s="264"/>
      <c r="C149" s="264"/>
      <c r="D149" s="264"/>
      <c r="E149" s="264"/>
      <c r="F149" s="13"/>
      <c r="G149" s="13"/>
      <c r="H149" s="13"/>
      <c r="I149" s="13"/>
      <c r="J149" s="13"/>
      <c r="K149" s="13"/>
    </row>
    <row r="150" spans="1:12" outlineLevel="1" x14ac:dyDescent="0.25">
      <c r="A150" s="265"/>
      <c r="B150" s="265"/>
      <c r="C150" s="265"/>
      <c r="D150" s="265"/>
      <c r="E150" s="265"/>
      <c r="F150" s="13"/>
      <c r="G150" s="13"/>
      <c r="H150" s="13"/>
      <c r="I150" s="13"/>
      <c r="J150" s="13"/>
      <c r="K150" s="13"/>
    </row>
    <row r="151" spans="1:12" ht="13.2" customHeight="1" outlineLevel="1" x14ac:dyDescent="0.25">
      <c r="A151" s="266"/>
      <c r="B151" s="267"/>
      <c r="C151" s="267"/>
      <c r="D151" s="267"/>
      <c r="E151" s="268"/>
      <c r="F151" s="138"/>
      <c r="G151" s="222" t="s">
        <v>63</v>
      </c>
      <c r="H151" s="222"/>
      <c r="I151" s="222"/>
      <c r="J151" s="222"/>
      <c r="K151" s="222"/>
    </row>
    <row r="152" spans="1:12" outlineLevel="1" x14ac:dyDescent="0.25">
      <c r="A152" s="269"/>
      <c r="B152" s="270"/>
      <c r="C152" s="270"/>
      <c r="D152" s="270"/>
      <c r="E152" s="271"/>
      <c r="F152" s="138"/>
      <c r="G152" s="222"/>
      <c r="H152" s="222"/>
      <c r="I152" s="222"/>
      <c r="J152" s="222"/>
      <c r="K152" s="222"/>
    </row>
    <row r="153" spans="1:12" outlineLevel="1" x14ac:dyDescent="0.25">
      <c r="A153" s="272"/>
      <c r="B153" s="273"/>
      <c r="C153" s="273"/>
      <c r="D153" s="273"/>
      <c r="E153" s="274"/>
      <c r="F153" s="138"/>
      <c r="G153" s="222"/>
      <c r="H153" s="222"/>
      <c r="I153" s="222"/>
      <c r="J153" s="222"/>
      <c r="K153" s="222"/>
    </row>
    <row r="154" spans="1:12" outlineLevel="1" x14ac:dyDescent="0.25">
      <c r="A154" s="2" t="s">
        <v>267</v>
      </c>
      <c r="B154" s="2"/>
      <c r="C154" s="2"/>
      <c r="D154" s="2"/>
      <c r="E154" s="2"/>
      <c r="F154" s="2"/>
      <c r="G154" s="2"/>
      <c r="H154" s="2"/>
      <c r="I154" s="2"/>
      <c r="J154" s="2"/>
      <c r="K154" s="2"/>
    </row>
    <row r="155" spans="1:12" outlineLevel="1" x14ac:dyDescent="0.25">
      <c r="A155" s="2"/>
      <c r="B155" s="2"/>
      <c r="C155" s="2"/>
      <c r="D155" s="2"/>
      <c r="E155" s="2"/>
      <c r="F155" s="2"/>
      <c r="G155" s="2"/>
      <c r="H155" s="2"/>
      <c r="I155" s="2"/>
      <c r="J155" s="2"/>
      <c r="K155" s="2"/>
    </row>
    <row r="156" spans="1:12" outlineLevel="1" x14ac:dyDescent="0.25">
      <c r="A156" s="2"/>
      <c r="B156" s="2"/>
      <c r="C156" s="2"/>
      <c r="D156" s="2"/>
      <c r="E156" s="2"/>
      <c r="F156" s="11"/>
      <c r="G156" s="11"/>
      <c r="H156" s="11"/>
      <c r="I156" s="11"/>
      <c r="J156" s="11"/>
      <c r="K156" s="11"/>
      <c r="L156" s="143"/>
    </row>
    <row r="157" spans="1:12" outlineLevel="1" x14ac:dyDescent="0.25">
      <c r="A157" s="3" t="s">
        <v>64</v>
      </c>
      <c r="B157" s="2"/>
      <c r="C157" s="2"/>
      <c r="D157" s="2"/>
      <c r="E157" s="2"/>
      <c r="F157" s="11"/>
      <c r="G157" s="11"/>
      <c r="H157" s="11"/>
      <c r="I157" s="11"/>
      <c r="J157" s="11"/>
      <c r="K157" s="11"/>
      <c r="L157" s="143"/>
    </row>
    <row r="158" spans="1:12" outlineLevel="1" x14ac:dyDescent="0.25">
      <c r="A158" s="223" t="s">
        <v>268</v>
      </c>
      <c r="B158" s="223"/>
      <c r="C158" s="223"/>
      <c r="D158" s="223"/>
      <c r="E158" s="223"/>
      <c r="F158" s="11"/>
      <c r="G158" s="11"/>
      <c r="H158" s="11"/>
      <c r="I158" s="11"/>
      <c r="J158" s="11"/>
      <c r="K158" s="11"/>
      <c r="L158" s="143"/>
    </row>
    <row r="159" spans="1:12" outlineLevel="1" x14ac:dyDescent="0.25">
      <c r="A159" s="223"/>
      <c r="B159" s="223"/>
      <c r="C159" s="223"/>
      <c r="D159" s="223"/>
      <c r="E159" s="223"/>
      <c r="F159" s="11"/>
      <c r="G159" s="11"/>
      <c r="H159" s="11"/>
      <c r="I159" s="11"/>
      <c r="J159" s="11"/>
      <c r="K159" s="11"/>
      <c r="L159" s="143"/>
    </row>
    <row r="160" spans="1:12" outlineLevel="1" x14ac:dyDescent="0.25">
      <c r="A160" s="254" t="s">
        <v>65</v>
      </c>
      <c r="B160" s="254"/>
      <c r="C160" s="254"/>
      <c r="D160" s="2"/>
      <c r="E160" s="11"/>
      <c r="F160" s="11"/>
      <c r="G160" s="11"/>
      <c r="H160" s="11"/>
      <c r="I160" s="11"/>
      <c r="J160" s="11"/>
      <c r="K160" s="11"/>
      <c r="L160" s="143"/>
    </row>
    <row r="161" spans="1:12" outlineLevel="1" x14ac:dyDescent="0.25">
      <c r="A161" s="245"/>
      <c r="B161" s="246"/>
      <c r="C161" s="246"/>
      <c r="D161" s="246"/>
      <c r="E161" s="247"/>
      <c r="F161" s="11"/>
      <c r="G161" s="222" t="s">
        <v>269</v>
      </c>
      <c r="H161" s="222"/>
      <c r="I161" s="222"/>
      <c r="J161" s="222"/>
      <c r="K161" s="222"/>
      <c r="L161" s="143"/>
    </row>
    <row r="162" spans="1:12" outlineLevel="1" x14ac:dyDescent="0.25">
      <c r="A162" s="248"/>
      <c r="B162" s="249"/>
      <c r="C162" s="249"/>
      <c r="D162" s="249"/>
      <c r="E162" s="250"/>
      <c r="F162" s="11"/>
      <c r="G162" s="222"/>
      <c r="H162" s="222"/>
      <c r="I162" s="222"/>
      <c r="J162" s="222"/>
      <c r="K162" s="222"/>
      <c r="L162" s="143"/>
    </row>
    <row r="163" spans="1:12" outlineLevel="1" x14ac:dyDescent="0.25">
      <c r="A163" s="248"/>
      <c r="B163" s="249"/>
      <c r="C163" s="249"/>
      <c r="D163" s="249"/>
      <c r="E163" s="250"/>
      <c r="F163" s="11"/>
      <c r="G163" s="222"/>
      <c r="H163" s="222"/>
      <c r="I163" s="222"/>
      <c r="J163" s="222"/>
      <c r="K163" s="222"/>
      <c r="L163" s="143"/>
    </row>
    <row r="164" spans="1:12" outlineLevel="1" x14ac:dyDescent="0.25">
      <c r="A164" s="248"/>
      <c r="B164" s="249"/>
      <c r="C164" s="249"/>
      <c r="D164" s="249"/>
      <c r="E164" s="250"/>
      <c r="F164" s="11"/>
      <c r="G164" s="11"/>
      <c r="H164" s="11"/>
      <c r="I164" s="11"/>
      <c r="J164" s="11"/>
      <c r="K164" s="11"/>
      <c r="L164" s="143"/>
    </row>
    <row r="165" spans="1:12" outlineLevel="1" x14ac:dyDescent="0.25">
      <c r="A165" s="248"/>
      <c r="B165" s="249"/>
      <c r="C165" s="249"/>
      <c r="D165" s="249"/>
      <c r="E165" s="250"/>
      <c r="F165" s="11"/>
      <c r="G165" s="11"/>
      <c r="H165" s="11"/>
      <c r="I165" s="11"/>
      <c r="J165" s="11"/>
      <c r="K165" s="11"/>
      <c r="L165" s="143"/>
    </row>
    <row r="166" spans="1:12" outlineLevel="1" x14ac:dyDescent="0.25">
      <c r="A166" s="251"/>
      <c r="B166" s="252"/>
      <c r="C166" s="252"/>
      <c r="D166" s="252"/>
      <c r="E166" s="253"/>
      <c r="F166" s="11"/>
      <c r="G166" s="11"/>
      <c r="H166" s="11"/>
      <c r="I166" s="11"/>
      <c r="J166" s="11"/>
      <c r="K166" s="11"/>
      <c r="L166" s="143"/>
    </row>
    <row r="167" spans="1:12" s="143" customFormat="1" outlineLevel="1" x14ac:dyDescent="0.25">
      <c r="A167" s="11"/>
      <c r="B167" s="11"/>
      <c r="C167" s="11"/>
      <c r="D167" s="11"/>
      <c r="E167" s="11"/>
      <c r="F167" s="11"/>
      <c r="G167" s="11"/>
      <c r="H167" s="11"/>
      <c r="I167" s="11"/>
      <c r="J167" s="11"/>
      <c r="K167" s="11"/>
    </row>
    <row r="168" spans="1:12" s="143" customFormat="1" outlineLevel="1" x14ac:dyDescent="0.25">
      <c r="A168" s="11"/>
      <c r="B168" s="11"/>
      <c r="C168" s="11"/>
      <c r="D168" s="11"/>
      <c r="E168" s="11"/>
      <c r="F168" s="11"/>
      <c r="G168" s="11"/>
      <c r="H168" s="11"/>
      <c r="I168" s="11"/>
      <c r="J168" s="11"/>
      <c r="K168" s="11"/>
    </row>
    <row r="169" spans="1:12" s="143" customFormat="1" outlineLevel="1" x14ac:dyDescent="0.25">
      <c r="A169" s="11"/>
      <c r="B169" s="11"/>
      <c r="C169" s="11"/>
      <c r="D169" s="11"/>
      <c r="E169" s="11"/>
      <c r="F169" s="11"/>
      <c r="G169" s="11"/>
      <c r="H169" s="11"/>
      <c r="I169" s="11"/>
      <c r="J169" s="11"/>
      <c r="K169" s="11"/>
    </row>
    <row r="170" spans="1:12" x14ac:dyDescent="0.25">
      <c r="F170" s="143"/>
      <c r="G170" s="143"/>
      <c r="H170" s="143"/>
      <c r="I170" s="143"/>
      <c r="J170" s="143"/>
      <c r="K170" s="143"/>
      <c r="L170" s="143"/>
    </row>
    <row r="171" spans="1:12" x14ac:dyDescent="0.25">
      <c r="F171" s="143"/>
      <c r="G171" s="143"/>
      <c r="H171" s="143"/>
      <c r="I171" s="143"/>
      <c r="J171" s="143"/>
      <c r="K171" s="143"/>
      <c r="L171" s="143"/>
    </row>
  </sheetData>
  <mergeCells count="61">
    <mergeCell ref="G1:K6"/>
    <mergeCell ref="G11:I12"/>
    <mergeCell ref="B11:C12"/>
    <mergeCell ref="G45:K45"/>
    <mergeCell ref="G89:K89"/>
    <mergeCell ref="G75:K77"/>
    <mergeCell ref="A1:D1"/>
    <mergeCell ref="A29:E29"/>
    <mergeCell ref="G31:K39"/>
    <mergeCell ref="K56:T56"/>
    <mergeCell ref="K57:T57"/>
    <mergeCell ref="K58:T58"/>
    <mergeCell ref="C31:E34"/>
    <mergeCell ref="A40:E41"/>
    <mergeCell ref="C45:E48"/>
    <mergeCell ref="A61:E62"/>
    <mergeCell ref="A53:E60"/>
    <mergeCell ref="A63:C63"/>
    <mergeCell ref="A42:C42"/>
    <mergeCell ref="A142:D145"/>
    <mergeCell ref="A120:E123"/>
    <mergeCell ref="A111:E114"/>
    <mergeCell ref="A130:E131"/>
    <mergeCell ref="A89:E97"/>
    <mergeCell ref="A75:E77"/>
    <mergeCell ref="A161:E166"/>
    <mergeCell ref="G161:K163"/>
    <mergeCell ref="A158:E159"/>
    <mergeCell ref="A160:C160"/>
    <mergeCell ref="C66:E69"/>
    <mergeCell ref="G145:K145"/>
    <mergeCell ref="A149:E150"/>
    <mergeCell ref="A151:E153"/>
    <mergeCell ref="G140:K140"/>
    <mergeCell ref="A134:D135"/>
    <mergeCell ref="G135:K135"/>
    <mergeCell ref="G151:K153"/>
    <mergeCell ref="G111:K111"/>
    <mergeCell ref="G129:K129"/>
    <mergeCell ref="G66:J66"/>
    <mergeCell ref="A137:D139"/>
    <mergeCell ref="G99:K99"/>
    <mergeCell ref="G116:K116"/>
    <mergeCell ref="G134:K134"/>
    <mergeCell ref="A101:D103"/>
    <mergeCell ref="A105:D107"/>
    <mergeCell ref="E105:E107"/>
    <mergeCell ref="E101:E103"/>
    <mergeCell ref="K74:T74"/>
    <mergeCell ref="K51:T51"/>
    <mergeCell ref="K52:T52"/>
    <mergeCell ref="K53:T53"/>
    <mergeCell ref="K54:T54"/>
    <mergeCell ref="K55:T55"/>
    <mergeCell ref="K59:T63"/>
    <mergeCell ref="K68:T68"/>
    <mergeCell ref="K69:T69"/>
    <mergeCell ref="K70:T70"/>
    <mergeCell ref="K71:T73"/>
    <mergeCell ref="K66:T66"/>
    <mergeCell ref="K64:T64"/>
  </mergeCells>
  <conditionalFormatting sqref="B45">
    <cfRule type="cellIs" dxfId="117" priority="11" operator="equal">
      <formula>"Non"</formula>
    </cfRule>
    <cfRule type="cellIs" dxfId="116" priority="12" operator="equal">
      <formula>"Oui"</formula>
    </cfRule>
  </conditionalFormatting>
  <conditionalFormatting sqref="B66">
    <cfRule type="cellIs" dxfId="115" priority="5" operator="equal">
      <formula>"Non"</formula>
    </cfRule>
    <cfRule type="cellIs" dxfId="114" priority="6" operator="equal">
      <formula>"Oui"</formula>
    </cfRule>
  </conditionalFormatting>
  <conditionalFormatting sqref="E101">
    <cfRule type="cellIs" dxfId="113" priority="3" operator="equal">
      <formula>"Oui"</formula>
    </cfRule>
    <cfRule type="cellIs" dxfId="112" priority="4" operator="equal">
      <formula>"Non"</formula>
    </cfRule>
  </conditionalFormatting>
  <conditionalFormatting sqref="E105">
    <cfRule type="cellIs" dxfId="111" priority="1" operator="equal">
      <formula>"Oui"</formula>
    </cfRule>
    <cfRule type="cellIs" dxfId="110" priority="2" operator="equal">
      <formula>"Non"</formula>
    </cfRule>
  </conditionalFormatting>
  <dataValidations count="1">
    <dataValidation type="list" allowBlank="1" showInputMessage="1" showErrorMessage="1" sqref="B31 B45 E101 E144 E133 E139 B66 E105" xr:uid="{89B7D47A-107D-41A1-9219-725C59295800}">
      <formula1>"Oui,Non"</formula1>
    </dataValidation>
  </dataValidations>
  <hyperlinks>
    <hyperlink ref="A42" location="'3. Indicateurs qualitatifs'!D17" display="Link naar tab 3. Kwalitatieve indicatoren" xr:uid="{00000000-0004-0000-0100-000000000000}"/>
    <hyperlink ref="A63" location="'4. Indicateurs quantitatifs'!C12" display="Link naar tab 4. Kwantitatieve indicatoren" xr:uid="{00000000-0004-0000-0100-000001000000}"/>
    <hyperlink ref="A160" location="'2. Éval. contin. d’exploitation'!A42" display="Link terug naar tab 2. Continuïteitsbeoordeling" xr:uid="{00000000-0004-0000-0100-000002000000}"/>
    <hyperlink ref="A160:C160" location="'1. Intro &amp; arbre de décision'!A24" display="Link naar tab 1. Intro &amp; beslissingsboom" xr:uid="{00000000-0004-0000-0100-000003000000}"/>
  </hyperlinks>
  <printOptions horizontalCentered="1"/>
  <pageMargins left="0.39370078740157483" right="0.39370078740157483" top="0.39370078740157483" bottom="0.59055118110236227" header="0.19685039370078741" footer="0.19685039370078741"/>
  <pageSetup paperSize="9" scale="75" fitToHeight="0" orientation="portrait" r:id="rId1"/>
  <headerFooter>
    <oddFooter>&amp;L&amp;F - &amp;A&amp;C&amp;P/&amp;N&amp;R&amp;D</oddFooter>
  </headerFooter>
  <rowBreaks count="2" manualBreakCount="2">
    <brk id="72" max="16383" man="1"/>
    <brk id="126" max="16383" man="1"/>
  </rowBreaks>
  <ignoredErrors>
    <ignoredError sqref="B2:B3 E1:E3 A135:E136 E143 E142 A141:E141 A139:D139 A146:E146 A138:E138 B137:E137 A134:E134 A140:E140 E14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5"/>
  <sheetViews>
    <sheetView showGridLines="0" showZeros="0" topLeftCell="A43" zoomScale="90" zoomScaleNormal="90" workbookViewId="0">
      <selection activeCell="A7" sqref="A7:N17"/>
    </sheetView>
  </sheetViews>
  <sheetFormatPr defaultColWidth="8.69921875" defaultRowHeight="13.2" x14ac:dyDescent="0.25"/>
  <cols>
    <col min="1" max="1" width="9.19921875" style="2" customWidth="1"/>
    <col min="2" max="2" width="15.8984375" style="2" customWidth="1"/>
    <col min="3" max="3" width="50" style="2" customWidth="1"/>
    <col min="4" max="4" width="13.59765625" style="2" customWidth="1"/>
    <col min="5" max="5" width="56.69921875" style="2" customWidth="1"/>
    <col min="6" max="6" width="10.59765625" style="2" bestFit="1" customWidth="1"/>
    <col min="7" max="7" width="15.3984375" style="2" customWidth="1"/>
    <col min="8" max="9" width="8.69921875" style="2"/>
    <col min="10" max="10" width="14.5" style="2" customWidth="1"/>
    <col min="11" max="16384" width="8.69921875" style="2"/>
  </cols>
  <sheetData>
    <row r="1" spans="1:10" ht="30" customHeight="1" x14ac:dyDescent="0.25">
      <c r="A1" s="224" t="s">
        <v>66</v>
      </c>
      <c r="B1" s="225"/>
      <c r="C1" s="225"/>
      <c r="D1" s="225"/>
      <c r="E1" s="226"/>
      <c r="F1" s="171" t="str">
        <f>'1. Intro &amp; arbre de décision'!N1</f>
        <v>Référence</v>
      </c>
    </row>
    <row r="2" spans="1:10" x14ac:dyDescent="0.25">
      <c r="A2" s="170" t="s">
        <v>2</v>
      </c>
      <c r="B2" s="168" t="str">
        <f>'1. Intro &amp; arbre de décision'!B2</f>
        <v>Société XYZ</v>
      </c>
      <c r="C2" s="172"/>
      <c r="D2" s="172"/>
      <c r="E2" s="176" t="s">
        <v>248</v>
      </c>
      <c r="F2" s="180">
        <f>'1. Intro &amp; arbre de décision'!N2</f>
        <v>0</v>
      </c>
    </row>
    <row r="3" spans="1:10" x14ac:dyDescent="0.25">
      <c r="A3" s="1" t="s">
        <v>4</v>
      </c>
      <c r="B3" s="169">
        <f>'1. Intro &amp; arbre de décision'!B3</f>
        <v>44196</v>
      </c>
      <c r="C3" s="172"/>
      <c r="D3" s="172"/>
      <c r="E3" s="176" t="s">
        <v>249</v>
      </c>
      <c r="F3" s="181">
        <f>'1. Intro &amp; arbre de décision'!N3</f>
        <v>44197</v>
      </c>
    </row>
    <row r="6" spans="1:10" x14ac:dyDescent="0.25">
      <c r="A6" s="2" t="s">
        <v>67</v>
      </c>
    </row>
    <row r="8" spans="1:10" x14ac:dyDescent="0.25">
      <c r="A8" s="264" t="s">
        <v>68</v>
      </c>
      <c r="B8" s="264"/>
      <c r="C8" s="264"/>
      <c r="D8" s="264"/>
      <c r="E8" s="264"/>
    </row>
    <row r="9" spans="1:10" x14ac:dyDescent="0.25">
      <c r="A9" s="264"/>
      <c r="B9" s="264"/>
      <c r="C9" s="264"/>
      <c r="D9" s="264"/>
      <c r="E9" s="264"/>
    </row>
    <row r="10" spans="1:10" x14ac:dyDescent="0.25">
      <c r="A10" s="264"/>
      <c r="B10" s="264"/>
      <c r="C10" s="264"/>
      <c r="D10" s="264"/>
      <c r="E10" s="264"/>
    </row>
    <row r="14" spans="1:10" ht="30.6" customHeight="1" x14ac:dyDescent="0.25">
      <c r="A14" s="330" t="s">
        <v>334</v>
      </c>
      <c r="B14" s="331"/>
      <c r="C14" s="332"/>
      <c r="D14" s="4" t="s">
        <v>69</v>
      </c>
      <c r="E14" s="4" t="s">
        <v>70</v>
      </c>
      <c r="G14" s="275" t="s">
        <v>271</v>
      </c>
      <c r="H14" s="275"/>
      <c r="I14" s="275"/>
      <c r="J14" s="275"/>
    </row>
    <row r="15" spans="1:10" x14ac:dyDescent="0.25">
      <c r="A15" s="323" t="s">
        <v>71</v>
      </c>
      <c r="B15" s="324"/>
      <c r="C15" s="325"/>
      <c r="E15" s="16"/>
      <c r="G15" s="275"/>
      <c r="H15" s="275"/>
      <c r="I15" s="275"/>
      <c r="J15" s="275"/>
    </row>
    <row r="16" spans="1:10" x14ac:dyDescent="0.25">
      <c r="B16" s="327" t="s">
        <v>72</v>
      </c>
      <c r="C16" s="327"/>
      <c r="D16" s="5"/>
      <c r="E16" s="16"/>
      <c r="G16" s="275"/>
      <c r="H16" s="275"/>
      <c r="I16" s="275"/>
      <c r="J16" s="275"/>
    </row>
    <row r="17" spans="2:5" ht="42.6" customHeight="1" x14ac:dyDescent="0.25">
      <c r="B17" s="326" t="s">
        <v>272</v>
      </c>
      <c r="C17" s="326"/>
      <c r="D17" s="6"/>
      <c r="E17" s="19"/>
    </row>
    <row r="18" spans="2:5" ht="30" customHeight="1" x14ac:dyDescent="0.25">
      <c r="B18" s="326" t="s">
        <v>73</v>
      </c>
      <c r="C18" s="326"/>
      <c r="D18" s="6"/>
      <c r="E18" s="19"/>
    </row>
    <row r="19" spans="2:5" ht="30.75" customHeight="1" x14ac:dyDescent="0.25">
      <c r="B19" s="326" t="s">
        <v>273</v>
      </c>
      <c r="C19" s="326"/>
      <c r="D19" s="6"/>
      <c r="E19" s="19"/>
    </row>
    <row r="20" spans="2:5" ht="32.4" customHeight="1" x14ac:dyDescent="0.25">
      <c r="B20" s="326" t="s">
        <v>274</v>
      </c>
      <c r="C20" s="326"/>
      <c r="D20" s="6"/>
      <c r="E20" s="19"/>
    </row>
    <row r="21" spans="2:5" x14ac:dyDescent="0.25">
      <c r="B21" s="327" t="s">
        <v>74</v>
      </c>
      <c r="C21" s="327"/>
      <c r="E21" s="16"/>
    </row>
    <row r="22" spans="2:5" ht="30.6" customHeight="1" x14ac:dyDescent="0.25">
      <c r="B22" s="326" t="s">
        <v>275</v>
      </c>
      <c r="C22" s="326"/>
      <c r="D22" s="6"/>
      <c r="E22" s="19"/>
    </row>
    <row r="23" spans="2:5" ht="24.75" customHeight="1" x14ac:dyDescent="0.25">
      <c r="B23" s="326" t="s">
        <v>75</v>
      </c>
      <c r="C23" s="326"/>
      <c r="D23" s="6"/>
      <c r="E23" s="19"/>
    </row>
    <row r="24" spans="2:5" ht="13.95" customHeight="1" x14ac:dyDescent="0.25">
      <c r="B24" s="328" t="s">
        <v>276</v>
      </c>
      <c r="C24" s="328"/>
      <c r="D24" s="6"/>
      <c r="E24" s="19"/>
    </row>
    <row r="25" spans="2:5" ht="31.95" customHeight="1" x14ac:dyDescent="0.25">
      <c r="B25" s="326" t="s">
        <v>277</v>
      </c>
      <c r="C25" s="326"/>
      <c r="D25" s="6"/>
      <c r="E25" s="19"/>
    </row>
    <row r="26" spans="2:5" ht="30" customHeight="1" x14ac:dyDescent="0.25">
      <c r="B26" s="326" t="s">
        <v>278</v>
      </c>
      <c r="C26" s="326"/>
      <c r="D26" s="6"/>
      <c r="E26" s="19"/>
    </row>
    <row r="27" spans="2:5" ht="31.2" customHeight="1" x14ac:dyDescent="0.25">
      <c r="B27" s="329" t="s">
        <v>279</v>
      </c>
      <c r="C27" s="329"/>
      <c r="D27" s="6"/>
      <c r="E27" s="19"/>
    </row>
    <row r="28" spans="2:5" x14ac:dyDescent="0.25">
      <c r="B28" s="320" t="s">
        <v>76</v>
      </c>
      <c r="C28" s="320"/>
      <c r="D28" s="7"/>
      <c r="E28" s="16"/>
    </row>
    <row r="29" spans="2:5" ht="28.2" customHeight="1" x14ac:dyDescent="0.25">
      <c r="B29" s="326" t="s">
        <v>280</v>
      </c>
      <c r="C29" s="326"/>
      <c r="D29" s="6"/>
      <c r="E29" s="19"/>
    </row>
    <row r="30" spans="2:5" ht="30" customHeight="1" x14ac:dyDescent="0.25">
      <c r="B30" s="326" t="s">
        <v>281</v>
      </c>
      <c r="C30" s="326"/>
      <c r="D30" s="6"/>
      <c r="E30" s="19"/>
    </row>
    <row r="31" spans="2:5" ht="28.95" customHeight="1" x14ac:dyDescent="0.25">
      <c r="B31" s="326" t="s">
        <v>282</v>
      </c>
      <c r="C31" s="326"/>
      <c r="D31" s="6"/>
      <c r="E31" s="19"/>
    </row>
    <row r="32" spans="2:5" ht="32.4" customHeight="1" x14ac:dyDescent="0.25">
      <c r="B32" s="326" t="s">
        <v>283</v>
      </c>
      <c r="C32" s="326"/>
      <c r="D32" s="6"/>
      <c r="E32" s="19"/>
    </row>
    <row r="33" spans="1:5" ht="32.25" customHeight="1" x14ac:dyDescent="0.25">
      <c r="B33" s="326" t="s">
        <v>284</v>
      </c>
      <c r="C33" s="326"/>
      <c r="D33" s="6"/>
      <c r="E33" s="19"/>
    </row>
    <row r="34" spans="1:5" x14ac:dyDescent="0.25">
      <c r="B34" s="326" t="s">
        <v>77</v>
      </c>
      <c r="C34" s="326"/>
      <c r="D34" s="6"/>
      <c r="E34" s="111"/>
    </row>
    <row r="35" spans="1:5" ht="27.75" customHeight="1" x14ac:dyDescent="0.25">
      <c r="B35" s="326" t="s">
        <v>285</v>
      </c>
      <c r="C35" s="326"/>
      <c r="D35" s="6"/>
      <c r="E35" s="19"/>
    </row>
    <row r="36" spans="1:5" x14ac:dyDescent="0.25">
      <c r="B36" s="326" t="s">
        <v>286</v>
      </c>
      <c r="C36" s="326"/>
      <c r="D36" s="6"/>
      <c r="E36" s="19"/>
    </row>
    <row r="37" spans="1:5" x14ac:dyDescent="0.25">
      <c r="A37" s="333" t="s">
        <v>78</v>
      </c>
      <c r="B37" s="333"/>
      <c r="C37" s="333"/>
      <c r="D37" s="7"/>
      <c r="E37" s="16"/>
    </row>
    <row r="38" spans="1:5" ht="28.2" customHeight="1" x14ac:dyDescent="0.25">
      <c r="B38" s="326" t="s">
        <v>287</v>
      </c>
      <c r="C38" s="326"/>
      <c r="D38" s="6"/>
      <c r="E38" s="19"/>
    </row>
    <row r="39" spans="1:5" ht="30" customHeight="1" x14ac:dyDescent="0.25">
      <c r="B39" s="326" t="s">
        <v>288</v>
      </c>
      <c r="C39" s="326"/>
      <c r="D39" s="6"/>
      <c r="E39" s="19"/>
    </row>
    <row r="40" spans="1:5" ht="30" customHeight="1" x14ac:dyDescent="0.25">
      <c r="B40" s="326" t="s">
        <v>79</v>
      </c>
      <c r="C40" s="326"/>
      <c r="D40" s="6"/>
      <c r="E40" s="29"/>
    </row>
    <row r="41" spans="1:5" x14ac:dyDescent="0.25">
      <c r="B41" s="326" t="s">
        <v>289</v>
      </c>
      <c r="C41" s="326"/>
      <c r="D41" s="6"/>
      <c r="E41" s="19"/>
    </row>
    <row r="42" spans="1:5" x14ac:dyDescent="0.25">
      <c r="B42" s="326" t="s">
        <v>80</v>
      </c>
      <c r="C42" s="326"/>
      <c r="D42" s="6"/>
      <c r="E42" s="19"/>
    </row>
    <row r="43" spans="1:5" x14ac:dyDescent="0.25">
      <c r="B43" s="326" t="s">
        <v>290</v>
      </c>
      <c r="C43" s="326"/>
      <c r="D43" s="6"/>
      <c r="E43" s="19"/>
    </row>
    <row r="44" spans="1:5" x14ac:dyDescent="0.25">
      <c r="B44" s="326" t="s">
        <v>81</v>
      </c>
      <c r="C44" s="326"/>
      <c r="D44" s="6"/>
      <c r="E44" s="19"/>
    </row>
    <row r="45" spans="1:5" ht="28.2" customHeight="1" x14ac:dyDescent="0.25">
      <c r="B45" s="326" t="s">
        <v>291</v>
      </c>
      <c r="C45" s="326"/>
      <c r="D45" s="6"/>
      <c r="E45" s="29"/>
    </row>
    <row r="46" spans="1:5" x14ac:dyDescent="0.25">
      <c r="A46" s="333" t="s">
        <v>82</v>
      </c>
      <c r="B46" s="333"/>
      <c r="C46" s="333"/>
      <c r="D46" s="7"/>
      <c r="E46" s="16"/>
    </row>
    <row r="47" spans="1:5" ht="30.6" customHeight="1" x14ac:dyDescent="0.25">
      <c r="B47" s="321" t="s">
        <v>343</v>
      </c>
      <c r="C47" s="322"/>
      <c r="D47" s="6"/>
      <c r="E47" s="19"/>
    </row>
    <row r="48" spans="1:5" x14ac:dyDescent="0.25">
      <c r="B48" s="321" t="s">
        <v>83</v>
      </c>
      <c r="C48" s="322"/>
      <c r="D48" s="6"/>
      <c r="E48" s="19"/>
    </row>
    <row r="49" spans="1:5" ht="31.2" customHeight="1" x14ac:dyDescent="0.25">
      <c r="B49" s="321" t="s">
        <v>292</v>
      </c>
      <c r="C49" s="322"/>
      <c r="D49" s="6"/>
      <c r="E49" s="19"/>
    </row>
    <row r="50" spans="1:5" ht="30" customHeight="1" x14ac:dyDescent="0.25">
      <c r="B50" s="321" t="s">
        <v>293</v>
      </c>
      <c r="C50" s="322"/>
      <c r="D50" s="6"/>
      <c r="E50" s="19"/>
    </row>
    <row r="51" spans="1:5" x14ac:dyDescent="0.25">
      <c r="B51" s="321" t="s">
        <v>84</v>
      </c>
      <c r="C51" s="322"/>
      <c r="D51" s="6"/>
      <c r="E51" s="29"/>
    </row>
    <row r="52" spans="1:5" ht="30" customHeight="1" x14ac:dyDescent="0.25">
      <c r="B52" s="321" t="s">
        <v>294</v>
      </c>
      <c r="C52" s="322"/>
      <c r="D52" s="6"/>
      <c r="E52" s="19"/>
    </row>
    <row r="53" spans="1:5" ht="30" customHeight="1" x14ac:dyDescent="0.25">
      <c r="B53" s="321" t="s">
        <v>295</v>
      </c>
      <c r="C53" s="322"/>
      <c r="D53" s="6"/>
      <c r="E53" s="19"/>
    </row>
    <row r="54" spans="1:5" ht="26.4" customHeight="1" x14ac:dyDescent="0.25">
      <c r="B54" s="321" t="s">
        <v>85</v>
      </c>
      <c r="C54" s="322"/>
      <c r="D54" s="6"/>
      <c r="E54" s="19"/>
    </row>
    <row r="55" spans="1:5" x14ac:dyDescent="0.25">
      <c r="B55" s="321" t="s">
        <v>86</v>
      </c>
      <c r="C55" s="322"/>
      <c r="D55" s="6"/>
      <c r="E55" s="19"/>
    </row>
    <row r="56" spans="1:5" ht="29.25" customHeight="1" x14ac:dyDescent="0.25">
      <c r="B56" s="321" t="s">
        <v>296</v>
      </c>
      <c r="C56" s="322"/>
      <c r="D56" s="6"/>
      <c r="E56" s="19"/>
    </row>
    <row r="57" spans="1:5" x14ac:dyDescent="0.25">
      <c r="B57" s="321" t="s">
        <v>297</v>
      </c>
      <c r="C57" s="322"/>
      <c r="D57" s="6"/>
      <c r="E57" s="135"/>
    </row>
    <row r="58" spans="1:5" x14ac:dyDescent="0.25">
      <c r="A58" s="333" t="s">
        <v>298</v>
      </c>
      <c r="B58" s="333"/>
      <c r="C58" s="333"/>
      <c r="D58" s="7"/>
      <c r="E58" s="16"/>
    </row>
    <row r="59" spans="1:5" x14ac:dyDescent="0.25">
      <c r="B59" s="320" t="s">
        <v>87</v>
      </c>
      <c r="C59" s="320"/>
      <c r="D59" s="7"/>
      <c r="E59" s="16"/>
    </row>
    <row r="60" spans="1:5" ht="38.25" customHeight="1" x14ac:dyDescent="0.25">
      <c r="B60" s="321" t="s">
        <v>299</v>
      </c>
      <c r="C60" s="322"/>
      <c r="D60" s="6"/>
      <c r="E60" s="29"/>
    </row>
    <row r="61" spans="1:5" ht="27.6" customHeight="1" x14ac:dyDescent="0.25">
      <c r="B61" s="321" t="s">
        <v>300</v>
      </c>
      <c r="C61" s="322"/>
      <c r="D61" s="6"/>
      <c r="E61" s="29"/>
    </row>
    <row r="62" spans="1:5" x14ac:dyDescent="0.25">
      <c r="B62" s="320" t="s">
        <v>88</v>
      </c>
      <c r="C62" s="320"/>
      <c r="D62" s="7"/>
      <c r="E62" s="16"/>
    </row>
    <row r="63" spans="1:5" x14ac:dyDescent="0.25">
      <c r="B63" s="321" t="s">
        <v>89</v>
      </c>
      <c r="C63" s="322"/>
      <c r="D63" s="6"/>
      <c r="E63" s="29"/>
    </row>
    <row r="64" spans="1:5" x14ac:dyDescent="0.25">
      <c r="B64" s="321" t="s">
        <v>90</v>
      </c>
      <c r="C64" s="322"/>
      <c r="D64" s="6"/>
      <c r="E64" s="29"/>
    </row>
    <row r="65" spans="1:7" x14ac:dyDescent="0.25">
      <c r="B65" s="321" t="s">
        <v>301</v>
      </c>
      <c r="C65" s="322"/>
      <c r="D65" s="6"/>
      <c r="E65" s="29"/>
    </row>
    <row r="66" spans="1:7" x14ac:dyDescent="0.25">
      <c r="A66" s="109"/>
      <c r="B66" s="320" t="s">
        <v>91</v>
      </c>
      <c r="C66" s="320"/>
      <c r="D66" s="5"/>
      <c r="E66" s="16"/>
    </row>
    <row r="67" spans="1:7" ht="27.6" customHeight="1" x14ac:dyDescent="0.25">
      <c r="B67" s="321" t="s">
        <v>302</v>
      </c>
      <c r="C67" s="322"/>
      <c r="D67" s="6"/>
      <c r="E67" s="29"/>
    </row>
    <row r="68" spans="1:7" ht="40.5" customHeight="1" x14ac:dyDescent="0.25">
      <c r="B68" s="321" t="s">
        <v>303</v>
      </c>
      <c r="C68" s="322"/>
      <c r="D68" s="6"/>
      <c r="E68" s="29"/>
    </row>
    <row r="69" spans="1:7" x14ac:dyDescent="0.25">
      <c r="B69" s="320" t="s">
        <v>92</v>
      </c>
      <c r="C69" s="320"/>
      <c r="D69" s="7"/>
      <c r="E69" s="16"/>
    </row>
    <row r="70" spans="1:7" x14ac:dyDescent="0.25">
      <c r="B70" s="321" t="s">
        <v>93</v>
      </c>
      <c r="C70" s="322"/>
      <c r="D70" s="6"/>
      <c r="E70" s="131"/>
    </row>
    <row r="71" spans="1:7" x14ac:dyDescent="0.25">
      <c r="B71" s="132"/>
      <c r="C71" s="132"/>
      <c r="D71" s="108"/>
      <c r="E71" s="130"/>
    </row>
    <row r="72" spans="1:7" x14ac:dyDescent="0.25">
      <c r="A72" s="254" t="s">
        <v>270</v>
      </c>
      <c r="B72" s="254"/>
      <c r="C72" s="254"/>
    </row>
    <row r="73" spans="1:7" x14ac:dyDescent="0.25">
      <c r="G73" s="99"/>
    </row>
    <row r="74" spans="1:7" x14ac:dyDescent="0.25">
      <c r="G74" s="99"/>
    </row>
    <row r="75" spans="1:7" x14ac:dyDescent="0.25">
      <c r="G75" s="11"/>
    </row>
  </sheetData>
  <autoFilter ref="A14:E70" xr:uid="{00000000-0009-0000-0000-000002000000}">
    <filterColumn colId="0" showButton="0"/>
    <filterColumn colId="1" showButton="0"/>
  </autoFilter>
  <mergeCells count="61">
    <mergeCell ref="G14:J16"/>
    <mergeCell ref="A72:C72"/>
    <mergeCell ref="B57:C57"/>
    <mergeCell ref="B67:C67"/>
    <mergeCell ref="B68:C68"/>
    <mergeCell ref="B59:C59"/>
    <mergeCell ref="B60:C60"/>
    <mergeCell ref="B34:C34"/>
    <mergeCell ref="B61:C61"/>
    <mergeCell ref="B66:C66"/>
    <mergeCell ref="B62:C62"/>
    <mergeCell ref="B49:C49"/>
    <mergeCell ref="B48:C48"/>
    <mergeCell ref="B36:C36"/>
    <mergeCell ref="A37:C37"/>
    <mergeCell ref="B64:C64"/>
    <mergeCell ref="A14:C14"/>
    <mergeCell ref="A58:C58"/>
    <mergeCell ref="B16:C16"/>
    <mergeCell ref="B18:C18"/>
    <mergeCell ref="B19:C19"/>
    <mergeCell ref="B55:C55"/>
    <mergeCell ref="B56:C56"/>
    <mergeCell ref="B52:C52"/>
    <mergeCell ref="B53:C53"/>
    <mergeCell ref="A46:C46"/>
    <mergeCell ref="B47:C47"/>
    <mergeCell ref="B51:C51"/>
    <mergeCell ref="B17:C17"/>
    <mergeCell ref="B65:C65"/>
    <mergeCell ref="A8:E10"/>
    <mergeCell ref="B45:C45"/>
    <mergeCell ref="B40:C40"/>
    <mergeCell ref="B20:C20"/>
    <mergeCell ref="B42:C42"/>
    <mergeCell ref="B27:C27"/>
    <mergeCell ref="B28:C28"/>
    <mergeCell ref="B29:C29"/>
    <mergeCell ref="B30:C30"/>
    <mergeCell ref="B31:C31"/>
    <mergeCell ref="B32:C32"/>
    <mergeCell ref="B33:C33"/>
    <mergeCell ref="B35:C35"/>
    <mergeCell ref="B43:C43"/>
    <mergeCell ref="B44:C44"/>
    <mergeCell ref="A1:E1"/>
    <mergeCell ref="B69:C69"/>
    <mergeCell ref="B70:C70"/>
    <mergeCell ref="B50:C50"/>
    <mergeCell ref="B54:C54"/>
    <mergeCell ref="A15:C15"/>
    <mergeCell ref="B38:C38"/>
    <mergeCell ref="B39:C39"/>
    <mergeCell ref="B41:C41"/>
    <mergeCell ref="B21:C21"/>
    <mergeCell ref="B22:C22"/>
    <mergeCell ref="B23:C23"/>
    <mergeCell ref="B24:C24"/>
    <mergeCell ref="B25:C25"/>
    <mergeCell ref="B26:C26"/>
    <mergeCell ref="B63:C63"/>
  </mergeCells>
  <dataValidations count="2">
    <dataValidation type="list" allowBlank="1" showInputMessage="1" showErrorMessage="1" sqref="D71" xr:uid="{00000000-0002-0000-0200-000000000000}">
      <formula1>"Ja,Nee"</formula1>
    </dataValidation>
    <dataValidation type="list" allowBlank="1" showInputMessage="1" showErrorMessage="1" sqref="D17:D20 D22:D27 D29:D36 D38:D45 D47:D57 D70 D67:D68 D60:D61 D63:D65" xr:uid="{AF9CF25A-EB7F-4BD8-91B3-464EEBFD09E8}">
      <formula1>"Oui,Non"</formula1>
    </dataValidation>
  </dataValidations>
  <hyperlinks>
    <hyperlink ref="A72" location="'2. Éval. contin. d’exploitation'!A42" display="Link terug naar tab 2. Continuïteitsbeoordeling" xr:uid="{00000000-0004-0000-0200-000000000000}"/>
    <hyperlink ref="A72:C72" location="'2. Éval° continuité'!A1" display="Lien vers l’onglet 2. Éval° continuité" xr:uid="{755B6194-42BB-49D1-BD7C-627393BA3535}"/>
  </hyperlinks>
  <printOptions horizontalCentered="1"/>
  <pageMargins left="0.19685039370078741" right="0.19685039370078741" top="0.39370078740157483" bottom="0.78740157480314965" header="0.19685039370078741" footer="0.19685039370078741"/>
  <pageSetup paperSize="9" scale="63" fitToHeight="0" orientation="portrait" r:id="rId1"/>
  <headerFooter>
    <oddFooter>&amp;L&amp;F - &amp;A&amp;C&amp;P/&amp;N&amp;R&amp;D</oddFooter>
  </headerFooter>
  <rowBreaks count="1" manualBreakCount="1">
    <brk id="57" max="16383" man="1"/>
  </rowBreaks>
  <ignoredErrors>
    <ignoredError sqref="B3:D3 B2:D2 F1:F2 F3"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3"/>
  <sheetViews>
    <sheetView showGridLines="0" showZeros="0" tabSelected="1" zoomScale="90" zoomScaleNormal="90" workbookViewId="0">
      <selection activeCell="H141" sqref="H141"/>
    </sheetView>
  </sheetViews>
  <sheetFormatPr defaultColWidth="8.69921875" defaultRowHeight="13.2" outlineLevelRow="1" x14ac:dyDescent="0.25"/>
  <cols>
    <col min="1" max="1" width="8.8984375" style="2" customWidth="1"/>
    <col min="2" max="2" width="41.69921875" style="2" customWidth="1"/>
    <col min="3" max="5" width="18.8984375" style="2" customWidth="1"/>
    <col min="6" max="6" width="21.69921875" style="2" customWidth="1"/>
    <col min="7" max="7" width="18.8984375" style="2" customWidth="1"/>
    <col min="8" max="8" width="25.59765625" style="2" customWidth="1"/>
    <col min="9" max="9" width="2.8984375" style="2" customWidth="1"/>
    <col min="10" max="10" width="8.69921875" style="2"/>
    <col min="11" max="11" width="16" style="2" customWidth="1"/>
    <col min="12" max="16384" width="8.69921875" style="2"/>
  </cols>
  <sheetData>
    <row r="1" spans="1:17" ht="30" customHeight="1" x14ac:dyDescent="0.25">
      <c r="A1" s="224" t="s">
        <v>94</v>
      </c>
      <c r="B1" s="225"/>
      <c r="C1" s="225"/>
      <c r="D1" s="225"/>
      <c r="E1" s="225"/>
      <c r="F1" s="225"/>
      <c r="G1" s="226"/>
      <c r="H1" s="171" t="str">
        <f>'1. Intro &amp; arbre de décision'!N1</f>
        <v>Référence</v>
      </c>
    </row>
    <row r="2" spans="1:17" x14ac:dyDescent="0.25">
      <c r="A2" s="170" t="s">
        <v>2</v>
      </c>
      <c r="B2" s="168" t="str">
        <f>'1. Intro &amp; arbre de décision'!B2</f>
        <v>Société XYZ</v>
      </c>
      <c r="C2" s="172"/>
      <c r="D2" s="172"/>
      <c r="E2" s="172"/>
      <c r="F2" s="172"/>
      <c r="G2" s="176" t="s">
        <v>248</v>
      </c>
      <c r="H2" s="180">
        <f>'1. Intro &amp; arbre de décision'!N2</f>
        <v>0</v>
      </c>
    </row>
    <row r="3" spans="1:17" x14ac:dyDescent="0.25">
      <c r="A3" s="1" t="s">
        <v>4</v>
      </c>
      <c r="B3" s="169">
        <f>'1. Intro &amp; arbre de décision'!B3</f>
        <v>44196</v>
      </c>
      <c r="C3" s="172"/>
      <c r="D3" s="172"/>
      <c r="E3" s="172"/>
      <c r="F3" s="172"/>
      <c r="G3" s="176" t="s">
        <v>249</v>
      </c>
      <c r="H3" s="181">
        <f>'1. Intro &amp; arbre de décision'!N3</f>
        <v>44197</v>
      </c>
    </row>
    <row r="6" spans="1:17" ht="13.95" customHeight="1" x14ac:dyDescent="0.25">
      <c r="A6" s="2" t="s">
        <v>304</v>
      </c>
      <c r="J6" s="222" t="s">
        <v>347</v>
      </c>
      <c r="K6" s="222"/>
      <c r="L6" s="222"/>
      <c r="M6" s="222"/>
    </row>
    <row r="7" spans="1:17" x14ac:dyDescent="0.25">
      <c r="J7" s="222"/>
      <c r="K7" s="222"/>
      <c r="L7" s="222"/>
      <c r="M7" s="222"/>
    </row>
    <row r="8" spans="1:17" ht="13.95" customHeight="1" x14ac:dyDescent="0.25">
      <c r="J8" s="222"/>
      <c r="K8" s="222"/>
      <c r="L8" s="222"/>
      <c r="M8" s="222"/>
    </row>
    <row r="9" spans="1:17" x14ac:dyDescent="0.25">
      <c r="A9" s="21" t="s">
        <v>95</v>
      </c>
      <c r="J9" s="222"/>
      <c r="K9" s="222"/>
      <c r="L9" s="222"/>
      <c r="M9" s="222"/>
    </row>
    <row r="10" spans="1:17" x14ac:dyDescent="0.25">
      <c r="J10" s="99"/>
      <c r="K10" s="99"/>
      <c r="L10" s="99"/>
      <c r="M10" s="99"/>
      <c r="N10" s="11"/>
      <c r="O10" s="11"/>
      <c r="P10" s="11"/>
      <c r="Q10" s="11"/>
    </row>
    <row r="11" spans="1:17" ht="13.2" customHeight="1" x14ac:dyDescent="0.25">
      <c r="A11" s="2" t="s">
        <v>344</v>
      </c>
      <c r="C11" s="10" t="s">
        <v>345</v>
      </c>
      <c r="D11" s="207" t="str">
        <f>IF(C11="SA",61500,IF(C11="SRL",0,""))</f>
        <v/>
      </c>
      <c r="E11" s="334" t="str">
        <f>IF(C11="SA","Capital minimum légal - Art 7:2 CSA",IF(C11="SRL","Art 5:3 CSA",IF(C11="Autre","","Art 6:4 CSA")))</f>
        <v>Art 6:4 CSA</v>
      </c>
      <c r="F11" s="335"/>
      <c r="J11" s="158" t="s">
        <v>97</v>
      </c>
      <c r="K11" s="158"/>
      <c r="L11" s="158"/>
      <c r="M11" s="158"/>
      <c r="N11" s="144"/>
      <c r="O11" s="144"/>
      <c r="P11" s="11"/>
      <c r="Q11" s="11"/>
    </row>
    <row r="12" spans="1:17" x14ac:dyDescent="0.25">
      <c r="J12" s="99"/>
      <c r="K12" s="99"/>
      <c r="L12" s="99"/>
      <c r="M12" s="99"/>
      <c r="N12" s="144"/>
      <c r="O12" s="144"/>
      <c r="P12" s="11"/>
      <c r="Q12" s="11"/>
    </row>
    <row r="13" spans="1:17" x14ac:dyDescent="0.25">
      <c r="L13" s="11"/>
      <c r="M13" s="11"/>
      <c r="N13" s="11"/>
      <c r="O13" s="11"/>
      <c r="P13" s="11"/>
      <c r="Q13" s="11"/>
    </row>
    <row r="14" spans="1:17" ht="44.25" customHeight="1" x14ac:dyDescent="0.25">
      <c r="C14" s="104" t="s">
        <v>98</v>
      </c>
      <c r="D14" s="104" t="s">
        <v>99</v>
      </c>
      <c r="E14" s="104" t="s">
        <v>100</v>
      </c>
      <c r="F14" s="104" t="s">
        <v>101</v>
      </c>
      <c r="G14" s="104" t="s">
        <v>306</v>
      </c>
      <c r="J14" s="222" t="s">
        <v>305</v>
      </c>
      <c r="K14" s="222"/>
      <c r="L14" s="222"/>
      <c r="M14" s="222"/>
      <c r="N14" s="11"/>
      <c r="O14" s="11"/>
      <c r="P14" s="11"/>
      <c r="Q14" s="11"/>
    </row>
    <row r="15" spans="1:17" ht="13.2" customHeight="1" x14ac:dyDescent="0.25">
      <c r="C15" s="23">
        <v>43830</v>
      </c>
      <c r="D15" s="23">
        <v>44012</v>
      </c>
      <c r="E15" s="23">
        <v>44196</v>
      </c>
      <c r="F15" s="23">
        <v>44286</v>
      </c>
      <c r="G15" s="23">
        <v>44561</v>
      </c>
      <c r="J15" s="276" t="s">
        <v>335</v>
      </c>
      <c r="K15" s="276"/>
      <c r="L15" s="276"/>
      <c r="M15" s="276"/>
    </row>
    <row r="16" spans="1:17" x14ac:dyDescent="0.25">
      <c r="C16" s="24"/>
      <c r="D16" s="24"/>
      <c r="E16" s="24"/>
      <c r="F16" s="24"/>
      <c r="G16" s="24"/>
      <c r="J16" s="276"/>
      <c r="K16" s="276"/>
      <c r="L16" s="276"/>
      <c r="M16" s="276"/>
    </row>
    <row r="17" spans="1:13" ht="13.2" customHeight="1" x14ac:dyDescent="0.25">
      <c r="A17" s="2" t="s">
        <v>328</v>
      </c>
      <c r="C17" s="38">
        <v>61500</v>
      </c>
      <c r="D17" s="38">
        <v>61500</v>
      </c>
      <c r="E17" s="38">
        <v>61500</v>
      </c>
      <c r="F17" s="38">
        <v>61500</v>
      </c>
      <c r="G17" s="38">
        <v>61500</v>
      </c>
    </row>
    <row r="18" spans="1:13" x14ac:dyDescent="0.25">
      <c r="A18" s="364" t="s">
        <v>109</v>
      </c>
      <c r="C18" s="216"/>
      <c r="D18" s="216"/>
      <c r="E18" s="216"/>
      <c r="F18" s="216"/>
      <c r="G18" s="216"/>
    </row>
    <row r="19" spans="1:13" x14ac:dyDescent="0.25">
      <c r="A19" s="11" t="s">
        <v>329</v>
      </c>
      <c r="C19" s="39">
        <v>150000</v>
      </c>
      <c r="D19" s="39">
        <v>32000</v>
      </c>
      <c r="E19" s="39">
        <v>23000</v>
      </c>
      <c r="F19" s="39">
        <v>23000</v>
      </c>
      <c r="G19" s="39">
        <v>32000</v>
      </c>
      <c r="J19" s="276" t="s">
        <v>341</v>
      </c>
      <c r="K19" s="276"/>
      <c r="L19" s="276"/>
      <c r="M19" s="276"/>
    </row>
    <row r="20" spans="1:13" x14ac:dyDescent="0.25">
      <c r="A20" s="11" t="s">
        <v>330</v>
      </c>
      <c r="C20" s="39">
        <v>1000</v>
      </c>
      <c r="D20" s="39">
        <v>1000</v>
      </c>
      <c r="E20" s="39">
        <v>1000</v>
      </c>
      <c r="F20" s="39">
        <v>1000</v>
      </c>
      <c r="G20" s="39">
        <v>1000</v>
      </c>
      <c r="J20" s="276"/>
      <c r="K20" s="276"/>
      <c r="L20" s="276"/>
      <c r="M20" s="276"/>
    </row>
    <row r="21" spans="1:13" x14ac:dyDescent="0.25">
      <c r="A21" s="11" t="s">
        <v>331</v>
      </c>
      <c r="C21" s="39">
        <v>195000</v>
      </c>
      <c r="D21" s="39">
        <v>5000</v>
      </c>
      <c r="E21" s="39">
        <v>50000</v>
      </c>
      <c r="F21" s="39">
        <v>5000</v>
      </c>
      <c r="G21" s="39">
        <v>5000</v>
      </c>
      <c r="J21" s="276"/>
      <c r="K21" s="276"/>
      <c r="L21" s="276"/>
      <c r="M21" s="276"/>
    </row>
    <row r="22" spans="1:13" x14ac:dyDescent="0.25">
      <c r="A22" s="11" t="s">
        <v>332</v>
      </c>
      <c r="C22" s="39">
        <v>0</v>
      </c>
      <c r="D22" s="39"/>
      <c r="E22" s="39"/>
      <c r="F22" s="39"/>
      <c r="G22" s="39"/>
      <c r="J22" s="276"/>
      <c r="K22" s="276"/>
      <c r="L22" s="276"/>
      <c r="M22" s="276"/>
    </row>
    <row r="23" spans="1:13" x14ac:dyDescent="0.25">
      <c r="A23" s="11" t="s">
        <v>333</v>
      </c>
      <c r="C23" s="39">
        <v>0</v>
      </c>
      <c r="D23" s="39"/>
      <c r="E23" s="39"/>
      <c r="F23" s="39"/>
      <c r="G23" s="39"/>
      <c r="J23" s="276"/>
      <c r="K23" s="276"/>
      <c r="L23" s="276"/>
      <c r="M23" s="276"/>
    </row>
    <row r="24" spans="1:13" x14ac:dyDescent="0.25">
      <c r="A24" s="11"/>
      <c r="C24" s="363">
        <f>C19-SUM(C20:C23)</f>
        <v>-46000</v>
      </c>
      <c r="D24" s="363">
        <f t="shared" ref="D24:G24" si="0">D19-SUM(D20:D23)</f>
        <v>26000</v>
      </c>
      <c r="E24" s="363">
        <f t="shared" si="0"/>
        <v>-28000</v>
      </c>
      <c r="F24" s="363">
        <f t="shared" si="0"/>
        <v>17000</v>
      </c>
      <c r="G24" s="363">
        <f t="shared" si="0"/>
        <v>26000</v>
      </c>
      <c r="J24" s="276"/>
      <c r="K24" s="276"/>
      <c r="L24" s="276"/>
      <c r="M24" s="276"/>
    </row>
    <row r="25" spans="1:13" x14ac:dyDescent="0.25">
      <c r="A25" s="2" t="s">
        <v>103</v>
      </c>
      <c r="C25" s="39">
        <v>-2000</v>
      </c>
      <c r="D25" s="39">
        <v>-2000</v>
      </c>
      <c r="E25" s="39">
        <v>0</v>
      </c>
      <c r="F25" s="39">
        <v>300</v>
      </c>
      <c r="G25" s="39">
        <v>7500</v>
      </c>
      <c r="H25" s="26" t="s">
        <v>104</v>
      </c>
      <c r="J25" s="99"/>
      <c r="K25" s="99"/>
    </row>
    <row r="26" spans="1:13" x14ac:dyDescent="0.25">
      <c r="A26" s="264" t="s">
        <v>105</v>
      </c>
      <c r="B26" s="264"/>
      <c r="C26" s="39">
        <v>-1000</v>
      </c>
      <c r="D26" s="41">
        <f>C26+D25</f>
        <v>-3000</v>
      </c>
      <c r="E26" s="41">
        <f>C26+E25</f>
        <v>-1000</v>
      </c>
      <c r="F26" s="41">
        <f>F25+E26</f>
        <v>-700</v>
      </c>
      <c r="G26" s="41">
        <f>E26+G25</f>
        <v>6500</v>
      </c>
      <c r="H26" s="27" t="s">
        <v>104</v>
      </c>
      <c r="J26" s="99"/>
      <c r="K26" s="99"/>
    </row>
    <row r="27" spans="1:13" x14ac:dyDescent="0.25">
      <c r="A27" s="2" t="s">
        <v>106</v>
      </c>
      <c r="C27" s="39">
        <v>120000</v>
      </c>
      <c r="D27" s="39">
        <v>105000</v>
      </c>
      <c r="E27" s="39">
        <v>85000</v>
      </c>
      <c r="F27" s="39">
        <v>105000</v>
      </c>
      <c r="G27" s="39">
        <v>125000</v>
      </c>
      <c r="J27" s="99"/>
      <c r="K27" s="99"/>
    </row>
    <row r="28" spans="1:13" x14ac:dyDescent="0.25">
      <c r="A28" s="2" t="s">
        <v>107</v>
      </c>
      <c r="C28" s="39">
        <v>100000</v>
      </c>
      <c r="D28" s="39">
        <v>100000</v>
      </c>
      <c r="E28" s="39">
        <v>95000</v>
      </c>
      <c r="F28" s="39">
        <v>105000</v>
      </c>
      <c r="G28" s="39">
        <v>105000</v>
      </c>
      <c r="J28" s="99"/>
      <c r="K28" s="99"/>
    </row>
    <row r="29" spans="1:13" x14ac:dyDescent="0.25">
      <c r="A29" s="2" t="s">
        <v>108</v>
      </c>
      <c r="C29" s="217">
        <f>C19</f>
        <v>150000</v>
      </c>
      <c r="D29" s="217">
        <f t="shared" ref="D29:G29" si="1">D19</f>
        <v>32000</v>
      </c>
      <c r="E29" s="217">
        <f t="shared" si="1"/>
        <v>23000</v>
      </c>
      <c r="F29" s="217">
        <f t="shared" si="1"/>
        <v>23000</v>
      </c>
      <c r="G29" s="217">
        <f t="shared" si="1"/>
        <v>32000</v>
      </c>
      <c r="J29" s="99"/>
      <c r="K29" s="99"/>
    </row>
    <row r="30" spans="1:13" x14ac:dyDescent="0.25">
      <c r="I30" s="11"/>
      <c r="J30" s="99"/>
      <c r="K30" s="99"/>
    </row>
    <row r="31" spans="1:13" x14ac:dyDescent="0.25">
      <c r="I31" s="11"/>
      <c r="J31" s="11"/>
      <c r="K31" s="11"/>
    </row>
    <row r="33" spans="1:14" ht="28.95" customHeight="1" x14ac:dyDescent="0.25">
      <c r="C33" s="104" t="str">
        <f>C14</f>
        <v>Exercice précédent clôturé</v>
      </c>
      <c r="D33" s="104" t="str">
        <f t="shared" ref="D33:G33" si="2">D14</f>
        <v>Exercice en cours intermédiaire</v>
      </c>
      <c r="E33" s="104" t="str">
        <f t="shared" si="2"/>
        <v>Exercice en cours clôturé</v>
      </c>
      <c r="F33" s="104" t="str">
        <f t="shared" si="2"/>
        <v>Exercice suivant intermédiaire</v>
      </c>
      <c r="G33" s="104" t="str">
        <f t="shared" si="2"/>
        <v>Budget pour 
l’exercice suivant</v>
      </c>
    </row>
    <row r="35" spans="1:14" x14ac:dyDescent="0.25">
      <c r="A35" s="9" t="s">
        <v>109</v>
      </c>
      <c r="C35" s="7"/>
      <c r="D35" s="28"/>
      <c r="E35" s="28"/>
      <c r="F35" s="28"/>
      <c r="G35" s="28"/>
      <c r="H35" s="28"/>
      <c r="I35" s="7"/>
    </row>
    <row r="36" spans="1:14" x14ac:dyDescent="0.25">
      <c r="A36" s="9"/>
      <c r="C36" s="7"/>
      <c r="D36" s="7"/>
      <c r="E36" s="7"/>
      <c r="F36" s="7"/>
      <c r="G36" s="7"/>
      <c r="H36" s="7"/>
      <c r="I36" s="7"/>
    </row>
    <row r="37" spans="1:14" outlineLevel="1" x14ac:dyDescent="0.25">
      <c r="A37" s="218" t="s">
        <v>96</v>
      </c>
      <c r="C37" s="7"/>
      <c r="D37" s="7"/>
      <c r="E37" s="7"/>
      <c r="F37" s="7"/>
      <c r="G37" s="7"/>
      <c r="H37" s="7"/>
      <c r="I37" s="7"/>
    </row>
    <row r="38" spans="1:14" outlineLevel="1" x14ac:dyDescent="0.25">
      <c r="A38" s="22" t="s">
        <v>340</v>
      </c>
      <c r="B38" s="11"/>
      <c r="C38" s="33">
        <f>C24/C17</f>
        <v>-0.74796747967479671</v>
      </c>
      <c r="D38" s="33">
        <f>D24/D17</f>
        <v>0.42276422764227645</v>
      </c>
      <c r="E38" s="33">
        <f>E24/E17</f>
        <v>-0.45528455284552843</v>
      </c>
      <c r="F38" s="33">
        <f>F24/F17</f>
        <v>0.27642276422764228</v>
      </c>
      <c r="G38" s="33">
        <f>G24/G17</f>
        <v>0.42276422764227645</v>
      </c>
      <c r="H38" s="7"/>
      <c r="I38" s="7"/>
      <c r="J38" s="307" t="s">
        <v>110</v>
      </c>
      <c r="K38" s="307"/>
      <c r="L38" s="307"/>
      <c r="M38" s="307"/>
      <c r="N38" s="307"/>
    </row>
    <row r="39" spans="1:14" ht="26.4" customHeight="1" outlineLevel="1" x14ac:dyDescent="0.25">
      <c r="A39" s="11"/>
      <c r="B39" s="31"/>
      <c r="C39" s="202" t="str">
        <f>IF(C38&lt;50%,"Art 7:228 CSA applicable","Ok")</f>
        <v>Art 7:228 CSA applicable</v>
      </c>
      <c r="D39" s="202" t="str">
        <f t="shared" ref="D39:G39" si="3">IF(D38&lt;50%,"Art 7:228 CSA applicable","Ok")</f>
        <v>Art 7:228 CSA applicable</v>
      </c>
      <c r="E39" s="202" t="str">
        <f t="shared" si="3"/>
        <v>Art 7:228 CSA applicable</v>
      </c>
      <c r="F39" s="202" t="str">
        <f t="shared" si="3"/>
        <v>Art 7:228 CSA applicable</v>
      </c>
      <c r="G39" s="202" t="str">
        <f t="shared" si="3"/>
        <v>Art 7:228 CSA applicable</v>
      </c>
      <c r="J39" s="275" t="s">
        <v>338</v>
      </c>
      <c r="K39" s="275"/>
      <c r="L39" s="275"/>
      <c r="M39" s="275"/>
      <c r="N39" s="275"/>
    </row>
    <row r="40" spans="1:14" outlineLevel="1" x14ac:dyDescent="0.25">
      <c r="A40" s="9"/>
      <c r="B40" s="31"/>
      <c r="C40" s="221"/>
      <c r="D40" s="11"/>
      <c r="E40" s="11"/>
      <c r="F40" s="12"/>
      <c r="G40" s="11"/>
      <c r="J40" s="275"/>
      <c r="K40" s="275"/>
      <c r="L40" s="275"/>
      <c r="M40" s="275"/>
      <c r="N40" s="275"/>
    </row>
    <row r="41" spans="1:14" ht="26.4" outlineLevel="1" x14ac:dyDescent="0.25">
      <c r="A41" s="22" t="s">
        <v>337</v>
      </c>
      <c r="B41" s="11"/>
      <c r="C41" s="30" t="str">
        <f>IF(C24&gt;$D$11,"Ok","Art 7:229 CSA applicable")</f>
        <v>Art 7:229 CSA applicable</v>
      </c>
      <c r="D41" s="30" t="str">
        <f>IF(D24&gt;$D$11,"Ok","Art 7:229 CSA applicable")</f>
        <v>Art 7:229 CSA applicable</v>
      </c>
      <c r="E41" s="30" t="str">
        <f>IF(E24&gt;$D$11,"Ok","Art 7:229 CSA applicable")</f>
        <v>Art 7:229 CSA applicable</v>
      </c>
      <c r="F41" s="30" t="str">
        <f>IF(F24&gt;$D$11,"Ok","Art 7:229 CSA applicable")</f>
        <v>Art 7:229 CSA applicable</v>
      </c>
      <c r="G41" s="30" t="str">
        <f>IF(G24&gt;$D$11,"Ok","Art 7:229 CSA applicable")</f>
        <v>Art 7:229 CSA applicable</v>
      </c>
      <c r="J41" s="275"/>
      <c r="K41" s="275"/>
      <c r="L41" s="275"/>
      <c r="M41" s="275"/>
      <c r="N41" s="275"/>
    </row>
    <row r="42" spans="1:14" x14ac:dyDescent="0.25">
      <c r="A42" s="9"/>
      <c r="B42" s="11"/>
      <c r="C42" s="221"/>
      <c r="D42" s="11"/>
      <c r="E42" s="18"/>
      <c r="F42" s="11"/>
      <c r="G42" s="11"/>
      <c r="J42" s="11"/>
    </row>
    <row r="43" spans="1:14" outlineLevel="1" x14ac:dyDescent="0.25">
      <c r="A43" s="218" t="s">
        <v>336</v>
      </c>
      <c r="B43" s="11"/>
      <c r="C43" s="221"/>
      <c r="D43" s="11"/>
      <c r="E43" s="18"/>
      <c r="F43" s="11"/>
      <c r="G43" s="11"/>
    </row>
    <row r="44" spans="1:14" ht="26.4" customHeight="1" outlineLevel="1" x14ac:dyDescent="0.25">
      <c r="A44" s="9"/>
      <c r="B44" s="11"/>
      <c r="C44" s="30" t="str">
        <f>IF(C24&lt;0,"Art 5:153 CSA applicable","Ok")</f>
        <v>Art 5:153 CSA applicable</v>
      </c>
      <c r="D44" s="30" t="str">
        <f t="shared" ref="D44:G44" si="4">IF(D24&lt;0,"Art 5:153 CSA applicable","Ok")</f>
        <v>Ok</v>
      </c>
      <c r="E44" s="30" t="str">
        <f t="shared" si="4"/>
        <v>Art 5:153 CSA applicable</v>
      </c>
      <c r="F44" s="30" t="str">
        <f t="shared" si="4"/>
        <v>Ok</v>
      </c>
      <c r="G44" s="30" t="str">
        <f t="shared" si="4"/>
        <v>Ok</v>
      </c>
      <c r="H44" s="11"/>
      <c r="J44" s="275" t="s">
        <v>339</v>
      </c>
      <c r="K44" s="275"/>
      <c r="L44" s="275"/>
      <c r="M44" s="275"/>
      <c r="N44" s="275"/>
    </row>
    <row r="45" spans="1:14" x14ac:dyDescent="0.25">
      <c r="A45" s="9"/>
      <c r="B45" s="11"/>
      <c r="C45" s="221"/>
      <c r="D45" s="11"/>
      <c r="E45" s="18"/>
      <c r="F45" s="11"/>
      <c r="G45" s="11"/>
      <c r="H45" s="11"/>
      <c r="J45" s="219"/>
      <c r="K45" s="219"/>
      <c r="L45" s="219"/>
      <c r="M45" s="219"/>
    </row>
    <row r="46" spans="1:14" outlineLevel="1" x14ac:dyDescent="0.25">
      <c r="A46" s="218" t="s">
        <v>345</v>
      </c>
      <c r="B46" s="11"/>
      <c r="C46" s="221"/>
      <c r="D46" s="11"/>
      <c r="E46" s="18"/>
      <c r="F46" s="11"/>
      <c r="G46" s="11"/>
      <c r="H46" s="11"/>
      <c r="J46" s="220"/>
      <c r="K46" s="220"/>
      <c r="L46" s="220"/>
      <c r="M46" s="220"/>
    </row>
    <row r="47" spans="1:14" ht="27.6" customHeight="1" outlineLevel="1" x14ac:dyDescent="0.25">
      <c r="A47" s="9"/>
      <c r="B47" s="11"/>
      <c r="C47" s="30" t="str">
        <f>IF(C24&lt;0,"Art 6:119 CSA applicable","Ok")</f>
        <v>Art 6:119 CSA applicable</v>
      </c>
      <c r="D47" s="30" t="str">
        <f t="shared" ref="D47:G47" si="5">IF(D24&lt;0,"Art 6:119 CSA applicable","Ok")</f>
        <v>Ok</v>
      </c>
      <c r="E47" s="30" t="str">
        <f t="shared" si="5"/>
        <v>Art 6:119 CSA applicable</v>
      </c>
      <c r="F47" s="30" t="str">
        <f t="shared" si="5"/>
        <v>Ok</v>
      </c>
      <c r="G47" s="30" t="str">
        <f t="shared" si="5"/>
        <v>Ok</v>
      </c>
      <c r="J47" s="275" t="s">
        <v>346</v>
      </c>
      <c r="K47" s="275"/>
      <c r="L47" s="275"/>
      <c r="M47" s="275"/>
      <c r="N47" s="275"/>
    </row>
    <row r="48" spans="1:14" x14ac:dyDescent="0.25">
      <c r="A48" s="9"/>
      <c r="B48" s="11"/>
      <c r="C48" s="11"/>
      <c r="D48" s="11"/>
      <c r="E48" s="11"/>
      <c r="F48" s="11"/>
      <c r="G48" s="11"/>
    </row>
    <row r="49" spans="1:13" x14ac:dyDescent="0.25">
      <c r="A49" s="9"/>
    </row>
    <row r="50" spans="1:13" x14ac:dyDescent="0.25">
      <c r="A50" s="9" t="s">
        <v>111</v>
      </c>
    </row>
    <row r="51" spans="1:13" x14ac:dyDescent="0.25">
      <c r="A51" s="9"/>
    </row>
    <row r="52" spans="1:13" ht="66" x14ac:dyDescent="0.25">
      <c r="A52" s="22" t="s">
        <v>103</v>
      </c>
      <c r="D52" s="30" t="str">
        <f>IF(C25&lt;0,IF(D25&lt;0,"Règles comptables en continuité à justifier dans les comptes annuels et le rapport de gestion","Ok"),"Ok")</f>
        <v>Règles comptables en continuité à justifier dans les comptes annuels et le rapport de gestion</v>
      </c>
      <c r="E52" s="30" t="str">
        <f>IF(C25&lt;0,IF(E25&lt;0,"Règles comptables en continuité à justifier dans les comptes annuels et le rapport de gestion","Ok"),"Ok")</f>
        <v>Ok</v>
      </c>
    </row>
    <row r="53" spans="1:13" x14ac:dyDescent="0.25">
      <c r="A53" s="9"/>
      <c r="C53" s="25"/>
    </row>
    <row r="54" spans="1:13" ht="66" x14ac:dyDescent="0.25">
      <c r="A54" s="336" t="s">
        <v>105</v>
      </c>
      <c r="B54" s="336"/>
      <c r="C54" s="25"/>
      <c r="D54" s="30" t="str">
        <f>IF(D26&lt;0,"Règles comptables en continuité à justifier dans les comptes annuels et le rapport de gestion","Ok")</f>
        <v>Règles comptables en continuité à justifier dans les comptes annuels et le rapport de gestion</v>
      </c>
      <c r="E54" s="30" t="str">
        <f>IF(E26&lt;0,"Règles comptables en continuité à justifier dans les comptes annuels et le rapport de gestion","Ok")</f>
        <v>Règles comptables en continuité à justifier dans les comptes annuels et le rapport de gestion</v>
      </c>
    </row>
    <row r="55" spans="1:13" x14ac:dyDescent="0.25">
      <c r="A55" s="9"/>
    </row>
    <row r="56" spans="1:13" x14ac:dyDescent="0.25">
      <c r="A56" s="9"/>
    </row>
    <row r="57" spans="1:13" x14ac:dyDescent="0.25">
      <c r="A57" s="3" t="s">
        <v>112</v>
      </c>
    </row>
    <row r="58" spans="1:13" x14ac:dyDescent="0.25">
      <c r="A58" s="9"/>
    </row>
    <row r="59" spans="1:13" x14ac:dyDescent="0.25">
      <c r="A59" s="32" t="s">
        <v>113</v>
      </c>
      <c r="C59" s="34">
        <f>C27/C28</f>
        <v>1.2</v>
      </c>
      <c r="D59" s="34">
        <f>D27/D28</f>
        <v>1.05</v>
      </c>
      <c r="E59" s="35">
        <f>E27/E28</f>
        <v>0.89473684210526316</v>
      </c>
      <c r="F59" s="35">
        <f>F27/F28</f>
        <v>1</v>
      </c>
      <c r="G59" s="35">
        <f>G27/G28</f>
        <v>1.1904761904761905</v>
      </c>
      <c r="J59" s="307" t="s">
        <v>114</v>
      </c>
      <c r="K59" s="307"/>
      <c r="L59" s="307"/>
      <c r="M59" s="307"/>
    </row>
    <row r="60" spans="1:13" ht="52.8" x14ac:dyDescent="0.25">
      <c r="C60" s="208" t="str">
        <f>IF(C59&gt;1,"Les actifs circulants sont suffisants pour payer toutes les dettes à court terme","Les actifs circulants sont insuffisants pour payer toutes les dettes à court terme")</f>
        <v>Les actifs circulants sont suffisants pour payer toutes les dettes à court terme</v>
      </c>
      <c r="D60" s="209" t="str">
        <f>IF(D59&gt;1,"Les actifs circulants sont suffisants pour payer toutes les dettes à court terme","Les actifs circulants sont insuffisants pour payer toutes les dettes à court terme")</f>
        <v>Les actifs circulants sont suffisants pour payer toutes les dettes à court terme</v>
      </c>
      <c r="E60" s="209" t="str">
        <f>IF(E59&gt;1,"Les actifs circulants sont suffisants pour payer toutes les dettes à court terme","Les actifs circulants sont insuffisants pour payer toutes les dettes à court terme")</f>
        <v>Les actifs circulants sont insuffisants pour payer toutes les dettes à court terme</v>
      </c>
      <c r="F60" s="209" t="str">
        <f>IF(F59&gt;1,"Les actifs circulants sont suffisants pour payer toutes les dettes à court terme","Les actifs circulants sont insuffisants pour payer toutes les dettes à court terme")</f>
        <v>Les actifs circulants sont insuffisants pour payer toutes les dettes à court terme</v>
      </c>
      <c r="G60" s="209" t="str">
        <f>IF(G59&gt;1,"Les actifs circulants sont suffisants pour payer toutes les dettes à court terme","Les actifs circulants sont insuffisants pour payer toutes les dettes à court terme")</f>
        <v>Les actifs circulants sont suffisants pour payer toutes les dettes à court terme</v>
      </c>
      <c r="H60" s="11"/>
      <c r="I60" s="14"/>
    </row>
    <row r="61" spans="1:13" x14ac:dyDescent="0.25">
      <c r="F61" s="14"/>
      <c r="G61" s="11"/>
      <c r="H61" s="11"/>
      <c r="I61" s="14"/>
    </row>
    <row r="62" spans="1:13" x14ac:dyDescent="0.25">
      <c r="B62" s="13"/>
      <c r="D62" s="13"/>
      <c r="F62" s="14"/>
      <c r="G62" s="18"/>
      <c r="H62" s="12"/>
      <c r="I62" s="14"/>
    </row>
    <row r="63" spans="1:13" x14ac:dyDescent="0.25">
      <c r="A63" s="3" t="s">
        <v>115</v>
      </c>
      <c r="F63" s="11"/>
      <c r="G63" s="11"/>
      <c r="H63" s="11"/>
      <c r="I63" s="11"/>
    </row>
    <row r="64" spans="1:13" x14ac:dyDescent="0.25">
      <c r="F64" s="11"/>
      <c r="G64" s="11"/>
      <c r="H64" s="11"/>
      <c r="I64" s="11"/>
    </row>
    <row r="65" spans="1:13" x14ac:dyDescent="0.25">
      <c r="A65" s="15" t="s">
        <v>116</v>
      </c>
      <c r="C65" s="36">
        <f>C24/C29</f>
        <v>-0.30666666666666664</v>
      </c>
      <c r="D65" s="36">
        <f>D24/D29</f>
        <v>0.8125</v>
      </c>
      <c r="E65" s="36">
        <f>E24/E29</f>
        <v>-1.2173913043478262</v>
      </c>
      <c r="F65" s="36">
        <f>F24/F29</f>
        <v>0.73913043478260865</v>
      </c>
      <c r="G65" s="36">
        <f>G24/G29</f>
        <v>0.8125</v>
      </c>
      <c r="I65" s="11"/>
      <c r="J65" s="307" t="s">
        <v>117</v>
      </c>
      <c r="K65" s="307"/>
      <c r="L65" s="307"/>
      <c r="M65" s="307"/>
    </row>
    <row r="66" spans="1:13" s="11" customFormat="1" ht="66" x14ac:dyDescent="0.25">
      <c r="C66" s="208" t="str">
        <f>IF(C65&gt;40%,"L'entreprise peut théorétiquement rembourser tant les dettes court terme que les dettes long terme","L'entreprise peut avoir des problèmes pour rembourser tant les dettes à long terme que les dettes à court terme")</f>
        <v>L'entreprise peut avoir des problèmes pour rembourser tant les dettes à long terme que les dettes à court terme</v>
      </c>
      <c r="D66" s="208" t="str">
        <f>IF(D65&gt;40%,"L'entreprise peut théorétiquement rembourser tant les dettes court terme que les dettes long terme","L'entreprise peut avoir des problèmes pour rembourser tant les dettes à long terme que les dettes à court terme")</f>
        <v>L'entreprise peut théorétiquement rembourser tant les dettes court terme que les dettes long terme</v>
      </c>
      <c r="E66" s="208" t="str">
        <f>IF(E65&gt;40%,"L'entreprise peut théorétiquement rembourser tant les dettes court terme que les dettes long terme","L'entreprise peut avoir des problèmes pour rembourser tant les dettes à long terme que les dettes à court terme")</f>
        <v>L'entreprise peut avoir des problèmes pour rembourser tant les dettes à long terme que les dettes à court terme</v>
      </c>
      <c r="F66" s="208" t="str">
        <f>IF(F65&gt;40%,"L'entreprise peut théorétiquement rembourser tant les dettes court terme que les dettes long terme","L'entreprise peut avoir des problèmes pour rembourser tant les dettes à long terme que les dettes à court terme")</f>
        <v>L'entreprise peut théorétiquement rembourser tant les dettes court terme que les dettes long terme</v>
      </c>
      <c r="G66" s="208" t="str">
        <f>IF(G65&gt;40%,"L'entreprise peut théorétiquement rembourser tant les dettes court terme que les dettes long terme","L'entreprise peut avoir des problèmes pour rembourser tant les dettes à long terme que les dettes à court terme")</f>
        <v>L'entreprise peut théorétiquement rembourser tant les dettes court terme que les dettes long terme</v>
      </c>
      <c r="H66" s="37" t="s">
        <v>118</v>
      </c>
      <c r="I66" s="14"/>
    </row>
    <row r="67" spans="1:13" s="11" customFormat="1" x14ac:dyDescent="0.25">
      <c r="C67" s="14"/>
      <c r="E67" s="14"/>
      <c r="F67" s="14"/>
      <c r="I67" s="14"/>
    </row>
    <row r="68" spans="1:13" s="11" customFormat="1" x14ac:dyDescent="0.25">
      <c r="C68" s="14"/>
      <c r="E68" s="14"/>
      <c r="F68" s="14"/>
      <c r="I68" s="14"/>
    </row>
    <row r="69" spans="1:13" s="11" customFormat="1" outlineLevel="1" x14ac:dyDescent="0.25">
      <c r="A69" s="9" t="s">
        <v>119</v>
      </c>
      <c r="C69" s="14"/>
      <c r="E69" s="14"/>
      <c r="F69" s="14"/>
      <c r="I69" s="14"/>
    </row>
    <row r="70" spans="1:13" s="11" customFormat="1" outlineLevel="1" x14ac:dyDescent="0.25">
      <c r="A70" s="154" t="s">
        <v>307</v>
      </c>
      <c r="C70" s="14"/>
      <c r="E70" s="14"/>
      <c r="F70" s="14"/>
      <c r="I70" s="14"/>
    </row>
    <row r="71" spans="1:13" s="11" customFormat="1" outlineLevel="1" x14ac:dyDescent="0.25">
      <c r="A71" s="11" t="s">
        <v>120</v>
      </c>
      <c r="C71" s="14"/>
      <c r="E71" s="14"/>
      <c r="F71" s="14"/>
      <c r="I71" s="14"/>
    </row>
    <row r="72" spans="1:13" s="11" customFormat="1" outlineLevel="1" x14ac:dyDescent="0.25">
      <c r="A72" s="348" t="s">
        <v>308</v>
      </c>
      <c r="B72" s="223"/>
      <c r="C72" s="223"/>
      <c r="D72" s="223"/>
      <c r="E72" s="223"/>
      <c r="F72" s="223"/>
      <c r="G72" s="223"/>
      <c r="H72" s="223"/>
      <c r="I72" s="14"/>
    </row>
    <row r="73" spans="1:13" s="11" customFormat="1" outlineLevel="1" x14ac:dyDescent="0.25">
      <c r="A73" s="223"/>
      <c r="B73" s="223"/>
      <c r="C73" s="223"/>
      <c r="D73" s="223"/>
      <c r="E73" s="223"/>
      <c r="F73" s="223"/>
      <c r="G73" s="223"/>
      <c r="H73" s="223"/>
      <c r="I73" s="14"/>
    </row>
    <row r="74" spans="1:13" s="11" customFormat="1" outlineLevel="1" x14ac:dyDescent="0.25">
      <c r="C74" s="14"/>
      <c r="E74" s="14"/>
      <c r="F74" s="14"/>
      <c r="I74" s="14"/>
    </row>
    <row r="75" spans="1:13" s="11" customFormat="1" outlineLevel="1" x14ac:dyDescent="0.25">
      <c r="A75" s="112" t="s">
        <v>121</v>
      </c>
      <c r="C75" s="14"/>
      <c r="E75" s="14"/>
      <c r="F75" s="14"/>
      <c r="I75" s="14"/>
    </row>
    <row r="76" spans="1:13" s="11" customFormat="1" outlineLevel="1" x14ac:dyDescent="0.25">
      <c r="A76" s="11" t="s">
        <v>309</v>
      </c>
      <c r="C76" s="14"/>
      <c r="E76" s="14"/>
      <c r="F76" s="14"/>
      <c r="I76" s="14"/>
    </row>
    <row r="77" spans="1:13" s="11" customFormat="1" outlineLevel="1" x14ac:dyDescent="0.25">
      <c r="B77" s="11" t="s">
        <v>122</v>
      </c>
      <c r="C77" s="114" t="s">
        <v>123</v>
      </c>
      <c r="E77" s="14"/>
      <c r="F77" s="14"/>
      <c r="I77" s="14"/>
      <c r="J77" s="232" t="s">
        <v>97</v>
      </c>
      <c r="K77" s="232"/>
      <c r="L77" s="232"/>
      <c r="M77" s="232"/>
    </row>
    <row r="78" spans="1:13" s="11" customFormat="1" ht="43.5" customHeight="1" outlineLevel="1" x14ac:dyDescent="0.25">
      <c r="B78" s="129" t="s">
        <v>124</v>
      </c>
      <c r="C78" s="163" t="s">
        <v>29</v>
      </c>
      <c r="D78" s="233" t="str">
        <f>IF(C78="Non","Le non-respect des statuts et du CSA doit être mentionné dans le rapport d'audit annuel à l'assemblée générale", "Ok")</f>
        <v>Le non-respect des statuts et du CSA doit être mentionné dans le rapport d'audit annuel à l'assemblée générale</v>
      </c>
      <c r="E78" s="234"/>
      <c r="F78" s="322"/>
      <c r="I78" s="14"/>
      <c r="J78" s="159"/>
      <c r="K78" s="159"/>
    </row>
    <row r="79" spans="1:13" s="12" customFormat="1" ht="46.2" customHeight="1" outlineLevel="1" x14ac:dyDescent="0.25">
      <c r="B79" s="12" t="s">
        <v>125</v>
      </c>
      <c r="C79" s="349" t="s">
        <v>243</v>
      </c>
      <c r="D79" s="350"/>
      <c r="E79" s="38"/>
      <c r="F79" s="161"/>
      <c r="H79" s="160" t="s">
        <v>104</v>
      </c>
      <c r="I79" s="14"/>
      <c r="J79" s="222" t="s">
        <v>310</v>
      </c>
      <c r="K79" s="222"/>
      <c r="L79" s="222"/>
      <c r="M79" s="222"/>
    </row>
    <row r="80" spans="1:13" s="11" customFormat="1" outlineLevel="1" x14ac:dyDescent="0.25">
      <c r="C80" s="351" t="s">
        <v>126</v>
      </c>
      <c r="D80" s="352"/>
      <c r="E80" s="39"/>
      <c r="F80" s="14"/>
      <c r="I80" s="14"/>
      <c r="J80" s="222"/>
      <c r="K80" s="222"/>
      <c r="L80" s="222"/>
      <c r="M80" s="222"/>
    </row>
    <row r="81" spans="1:13" s="11" customFormat="1" outlineLevel="1" x14ac:dyDescent="0.25">
      <c r="C81" s="351" t="s">
        <v>127</v>
      </c>
      <c r="D81" s="352"/>
      <c r="E81" s="39"/>
      <c r="F81" s="14"/>
      <c r="I81" s="14"/>
      <c r="J81" s="222"/>
      <c r="K81" s="222"/>
      <c r="L81" s="222"/>
      <c r="M81" s="222"/>
    </row>
    <row r="82" spans="1:13" s="11" customFormat="1" outlineLevel="1" x14ac:dyDescent="0.25">
      <c r="C82" s="338" t="str">
        <f>IF(C77="Assemblée générale","+ toute réserve autre qu'indisponible","")</f>
        <v>+ toute réserve autre qu'indisponible</v>
      </c>
      <c r="D82" s="339"/>
      <c r="E82" s="40"/>
      <c r="F82" s="14"/>
      <c r="I82" s="14"/>
      <c r="J82" s="222"/>
      <c r="K82" s="222"/>
      <c r="L82" s="222"/>
      <c r="M82" s="222"/>
    </row>
    <row r="83" spans="1:13" s="11" customFormat="1" outlineLevel="1" x14ac:dyDescent="0.25">
      <c r="C83" s="14"/>
      <c r="E83" s="162">
        <f>SUM(E79:E82)</f>
        <v>0</v>
      </c>
      <c r="F83" s="14"/>
      <c r="I83" s="14"/>
      <c r="J83" s="99"/>
      <c r="K83" s="99"/>
    </row>
    <row r="84" spans="1:13" s="11" customFormat="1" outlineLevel="1" x14ac:dyDescent="0.25">
      <c r="C84" s="14"/>
      <c r="E84" s="14"/>
      <c r="F84" s="14"/>
      <c r="I84" s="14"/>
      <c r="J84" s="99"/>
      <c r="K84" s="99"/>
    </row>
    <row r="85" spans="1:13" s="11" customFormat="1" outlineLevel="1" x14ac:dyDescent="0.25">
      <c r="A85" s="11" t="s">
        <v>128</v>
      </c>
      <c r="C85" s="14"/>
      <c r="E85" s="14"/>
      <c r="F85" s="14"/>
      <c r="I85" s="14"/>
      <c r="J85" s="99"/>
      <c r="K85" s="99"/>
    </row>
    <row r="86" spans="1:13" s="11" customFormat="1" outlineLevel="1" x14ac:dyDescent="0.25">
      <c r="A86" s="12" t="s">
        <v>129</v>
      </c>
      <c r="C86" s="14"/>
      <c r="E86" s="14"/>
      <c r="F86" s="14"/>
      <c r="I86" s="14"/>
      <c r="J86" s="99"/>
      <c r="K86" s="99"/>
    </row>
    <row r="87" spans="1:13" s="11" customFormat="1" ht="13.2" customHeight="1" outlineLevel="1" x14ac:dyDescent="0.25">
      <c r="B87" s="11" t="s">
        <v>130</v>
      </c>
      <c r="D87" s="38"/>
      <c r="F87" s="14"/>
      <c r="I87" s="14"/>
      <c r="J87" s="222" t="s">
        <v>317</v>
      </c>
      <c r="K87" s="222"/>
      <c r="L87" s="222"/>
      <c r="M87" s="222"/>
    </row>
    <row r="88" spans="1:13" s="11" customFormat="1" outlineLevel="1" x14ac:dyDescent="0.25">
      <c r="B88" s="117" t="s">
        <v>131</v>
      </c>
      <c r="D88" s="39"/>
      <c r="E88" s="14"/>
      <c r="F88" s="14"/>
      <c r="I88" s="14"/>
      <c r="J88" s="222"/>
      <c r="K88" s="222"/>
      <c r="L88" s="222"/>
      <c r="M88" s="222"/>
    </row>
    <row r="89" spans="1:13" s="11" customFormat="1" outlineLevel="1" x14ac:dyDescent="0.25">
      <c r="B89" s="117" t="s">
        <v>132</v>
      </c>
      <c r="D89" s="40"/>
      <c r="E89" s="14"/>
      <c r="F89" s="14"/>
      <c r="I89" s="14"/>
      <c r="J89" s="222"/>
      <c r="K89" s="222"/>
      <c r="L89" s="222"/>
      <c r="M89" s="222"/>
    </row>
    <row r="90" spans="1:13" s="11" customFormat="1" outlineLevel="1" x14ac:dyDescent="0.25">
      <c r="A90" s="8"/>
      <c r="B90" s="124" t="s">
        <v>133</v>
      </c>
      <c r="C90" s="125"/>
      <c r="D90" s="121">
        <f>D87-D88-D89</f>
        <v>0</v>
      </c>
      <c r="E90" s="14"/>
      <c r="F90" s="14"/>
      <c r="I90" s="14"/>
      <c r="J90" s="222"/>
      <c r="K90" s="222"/>
      <c r="L90" s="222"/>
      <c r="M90" s="222"/>
    </row>
    <row r="91" spans="1:13" s="12" customFormat="1" outlineLevel="1" x14ac:dyDescent="0.25">
      <c r="A91" s="100"/>
      <c r="B91" s="344" t="s">
        <v>311</v>
      </c>
      <c r="C91" s="345"/>
      <c r="D91" s="38"/>
      <c r="E91" s="14"/>
      <c r="F91" s="14"/>
      <c r="I91" s="14"/>
      <c r="J91" s="222"/>
      <c r="K91" s="222"/>
      <c r="L91" s="222"/>
      <c r="M91" s="222"/>
    </row>
    <row r="92" spans="1:13" s="11" customFormat="1" outlineLevel="1" x14ac:dyDescent="0.25">
      <c r="A92" s="8"/>
      <c r="B92" s="346" t="s">
        <v>134</v>
      </c>
      <c r="C92" s="347"/>
      <c r="D92" s="40"/>
      <c r="E92" s="14"/>
      <c r="F92" s="14"/>
      <c r="I92" s="14"/>
      <c r="J92" s="222"/>
      <c r="K92" s="222"/>
      <c r="L92" s="222"/>
      <c r="M92" s="222"/>
    </row>
    <row r="93" spans="1:13" s="11" customFormat="1" outlineLevel="1" x14ac:dyDescent="0.25">
      <c r="A93" s="8"/>
      <c r="B93" s="124" t="s">
        <v>135</v>
      </c>
      <c r="C93" s="125"/>
      <c r="D93" s="115">
        <f>D90-D91-D92</f>
        <v>0</v>
      </c>
      <c r="E93" s="14"/>
      <c r="F93" s="14"/>
      <c r="I93" s="14"/>
      <c r="J93" s="222"/>
      <c r="K93" s="222"/>
      <c r="L93" s="222"/>
      <c r="M93" s="222"/>
    </row>
    <row r="94" spans="1:13" s="11" customFormat="1" outlineLevel="1" x14ac:dyDescent="0.25">
      <c r="A94" s="8"/>
      <c r="B94" s="344" t="s">
        <v>312</v>
      </c>
      <c r="C94" s="344"/>
      <c r="D94" s="123"/>
      <c r="E94" s="340" t="s">
        <v>318</v>
      </c>
      <c r="F94" s="340"/>
      <c r="G94" s="127"/>
      <c r="H94" s="119"/>
      <c r="I94" s="14"/>
      <c r="J94" s="222"/>
      <c r="K94" s="222"/>
      <c r="L94" s="222"/>
      <c r="M94" s="222"/>
    </row>
    <row r="95" spans="1:13" s="11" customFormat="1" outlineLevel="1" x14ac:dyDescent="0.25">
      <c r="A95" s="8"/>
      <c r="B95" s="122" t="s">
        <v>313</v>
      </c>
      <c r="C95" s="38"/>
      <c r="D95" s="123"/>
      <c r="E95" s="340"/>
      <c r="F95" s="340"/>
      <c r="G95" s="127"/>
      <c r="H95" s="119"/>
      <c r="I95" s="14"/>
      <c r="J95" s="222"/>
      <c r="K95" s="222"/>
      <c r="L95" s="222"/>
      <c r="M95" s="222"/>
    </row>
    <row r="96" spans="1:13" s="11" customFormat="1" outlineLevel="1" x14ac:dyDescent="0.25">
      <c r="A96" s="8"/>
      <c r="B96" s="122" t="s">
        <v>314</v>
      </c>
      <c r="C96" s="39"/>
      <c r="D96" s="123"/>
      <c r="E96" s="340"/>
      <c r="F96" s="340"/>
      <c r="G96" s="127"/>
      <c r="H96" s="119"/>
      <c r="I96" s="14"/>
      <c r="J96" s="222"/>
      <c r="K96" s="222"/>
      <c r="L96" s="222"/>
      <c r="M96" s="222"/>
    </row>
    <row r="97" spans="1:13" s="11" customFormat="1" outlineLevel="1" x14ac:dyDescent="0.25">
      <c r="A97" s="8"/>
      <c r="B97" s="122" t="s">
        <v>315</v>
      </c>
      <c r="C97" s="39"/>
      <c r="D97" s="123"/>
      <c r="E97" s="340"/>
      <c r="F97" s="340"/>
      <c r="G97" s="127"/>
      <c r="H97" s="120"/>
      <c r="I97" s="14"/>
      <c r="J97" s="222"/>
      <c r="K97" s="222"/>
      <c r="L97" s="222"/>
      <c r="M97" s="222"/>
    </row>
    <row r="98" spans="1:13" s="11" customFormat="1" ht="26.4" outlineLevel="1" x14ac:dyDescent="0.25">
      <c r="A98" s="8"/>
      <c r="B98" s="122" t="s">
        <v>316</v>
      </c>
      <c r="C98" s="39"/>
      <c r="D98" s="123"/>
      <c r="E98" s="340"/>
      <c r="F98" s="340"/>
      <c r="G98" s="127"/>
      <c r="H98" s="120"/>
      <c r="I98" s="14"/>
      <c r="J98" s="222"/>
      <c r="K98" s="222"/>
      <c r="L98" s="222"/>
      <c r="M98" s="222"/>
    </row>
    <row r="99" spans="1:13" s="11" customFormat="1" outlineLevel="1" x14ac:dyDescent="0.25">
      <c r="A99" s="8"/>
      <c r="B99" s="122" t="s">
        <v>136</v>
      </c>
      <c r="C99" s="40"/>
      <c r="D99" s="123"/>
      <c r="E99" s="340"/>
      <c r="F99" s="340"/>
      <c r="G99" s="127"/>
      <c r="H99" s="120"/>
      <c r="I99" s="14"/>
      <c r="J99" s="222"/>
      <c r="K99" s="222"/>
      <c r="L99" s="222"/>
      <c r="M99" s="222"/>
    </row>
    <row r="100" spans="1:13" s="11" customFormat="1" outlineLevel="1" x14ac:dyDescent="0.25">
      <c r="A100" s="8"/>
      <c r="B100" s="122"/>
      <c r="C100" s="8"/>
      <c r="D100" s="113">
        <f>C95-C96+C97+C98+C99</f>
        <v>0</v>
      </c>
      <c r="E100" s="340"/>
      <c r="F100" s="340"/>
      <c r="G100" s="127"/>
      <c r="H100" s="120"/>
      <c r="I100" s="14"/>
      <c r="J100" s="222"/>
      <c r="K100" s="222"/>
      <c r="L100" s="222"/>
      <c r="M100" s="222"/>
    </row>
    <row r="101" spans="1:13" s="11" customFormat="1" ht="13.2" customHeight="1" outlineLevel="1" x14ac:dyDescent="0.25">
      <c r="A101" s="8"/>
      <c r="B101" s="126" t="s">
        <v>137</v>
      </c>
      <c r="C101" s="125"/>
      <c r="D101" s="116">
        <f>D93-D100</f>
        <v>0</v>
      </c>
      <c r="E101" s="118"/>
      <c r="F101" s="118"/>
      <c r="G101" s="118"/>
      <c r="I101" s="14"/>
      <c r="J101" s="17"/>
      <c r="K101" s="17"/>
    </row>
    <row r="102" spans="1:13" s="11" customFormat="1" outlineLevel="1" x14ac:dyDescent="0.25">
      <c r="A102" s="8"/>
      <c r="B102" s="8"/>
      <c r="C102" s="123"/>
      <c r="D102" s="118"/>
      <c r="E102" s="118"/>
      <c r="F102" s="118"/>
      <c r="G102" s="118"/>
      <c r="I102" s="14"/>
    </row>
    <row r="103" spans="1:13" s="11" customFormat="1" outlineLevel="1" x14ac:dyDescent="0.25">
      <c r="A103" s="8" t="s">
        <v>138</v>
      </c>
      <c r="B103" s="8"/>
      <c r="C103" s="123"/>
      <c r="D103" s="118"/>
      <c r="E103" s="118"/>
      <c r="F103" s="118"/>
      <c r="G103" s="118"/>
      <c r="I103" s="14"/>
    </row>
    <row r="104" spans="1:13" s="11" customFormat="1" outlineLevel="1" x14ac:dyDescent="0.25">
      <c r="A104" s="8"/>
      <c r="B104" s="8" t="s">
        <v>319</v>
      </c>
      <c r="C104" s="128" t="str">
        <f>IF(E83&lt;0,"Non","Oui")</f>
        <v>Oui</v>
      </c>
      <c r="D104" s="118"/>
      <c r="E104" s="118"/>
      <c r="F104" s="118"/>
      <c r="G104" s="118"/>
      <c r="I104" s="14"/>
    </row>
    <row r="105" spans="1:13" s="11" customFormat="1" outlineLevel="1" x14ac:dyDescent="0.25">
      <c r="B105" s="8" t="s">
        <v>139</v>
      </c>
      <c r="C105" s="116">
        <f>MIN(E83,D101)</f>
        <v>0</v>
      </c>
      <c r="E105" s="14"/>
      <c r="F105" s="14"/>
      <c r="I105" s="14"/>
    </row>
    <row r="106" spans="1:13" s="11" customFormat="1" outlineLevel="1" x14ac:dyDescent="0.25">
      <c r="C106" s="14"/>
      <c r="E106" s="14"/>
      <c r="F106" s="14"/>
      <c r="I106" s="14"/>
    </row>
    <row r="107" spans="1:13" s="11" customFormat="1" outlineLevel="1" x14ac:dyDescent="0.25">
      <c r="C107" s="14"/>
      <c r="E107" s="14"/>
      <c r="F107" s="14"/>
      <c r="I107" s="14"/>
    </row>
    <row r="108" spans="1:13" s="11" customFormat="1" outlineLevel="1" x14ac:dyDescent="0.25">
      <c r="A108" s="112" t="s">
        <v>140</v>
      </c>
      <c r="C108" s="14"/>
      <c r="E108" s="14"/>
      <c r="F108" s="14"/>
      <c r="I108" s="14"/>
    </row>
    <row r="109" spans="1:13" s="11" customFormat="1" outlineLevel="1" x14ac:dyDescent="0.25">
      <c r="A109" s="223" t="s">
        <v>320</v>
      </c>
      <c r="B109" s="223"/>
      <c r="C109" s="223"/>
      <c r="D109" s="223"/>
      <c r="E109" s="223"/>
      <c r="F109" s="223"/>
      <c r="I109" s="14"/>
    </row>
    <row r="110" spans="1:13" s="11" customFormat="1" outlineLevel="1" x14ac:dyDescent="0.25">
      <c r="A110" s="223"/>
      <c r="B110" s="223"/>
      <c r="C110" s="223"/>
      <c r="D110" s="223"/>
      <c r="E110" s="223"/>
      <c r="F110" s="223"/>
      <c r="I110" s="14"/>
    </row>
    <row r="111" spans="1:13" s="11" customFormat="1" outlineLevel="1" x14ac:dyDescent="0.25">
      <c r="A111" s="223" t="s">
        <v>321</v>
      </c>
      <c r="B111" s="223"/>
      <c r="C111" s="223"/>
      <c r="D111" s="223"/>
      <c r="E111" s="223"/>
      <c r="F111" s="223"/>
      <c r="I111" s="14"/>
    </row>
    <row r="112" spans="1:13" s="11" customFormat="1" outlineLevel="1" x14ac:dyDescent="0.25">
      <c r="A112" s="223"/>
      <c r="B112" s="223"/>
      <c r="C112" s="223"/>
      <c r="D112" s="223"/>
      <c r="E112" s="223"/>
      <c r="F112" s="223"/>
      <c r="I112" s="14"/>
    </row>
    <row r="113" spans="1:13" s="11" customFormat="1" outlineLevel="1" x14ac:dyDescent="0.25">
      <c r="C113" s="14"/>
      <c r="E113" s="14"/>
      <c r="F113" s="14"/>
      <c r="I113" s="14"/>
    </row>
    <row r="114" spans="1:13" s="11" customFormat="1" outlineLevel="1" x14ac:dyDescent="0.25">
      <c r="A114" s="11" t="s">
        <v>141</v>
      </c>
      <c r="C114" s="14"/>
      <c r="E114" s="14"/>
      <c r="F114" s="14"/>
      <c r="I114" s="14"/>
    </row>
    <row r="115" spans="1:13" s="11" customFormat="1" outlineLevel="1" x14ac:dyDescent="0.25">
      <c r="A115" s="11" t="s">
        <v>142</v>
      </c>
      <c r="C115" s="14"/>
      <c r="E115" s="14"/>
      <c r="F115" s="14"/>
      <c r="I115" s="14"/>
    </row>
    <row r="116" spans="1:13" s="11" customFormat="1" outlineLevel="1" x14ac:dyDescent="0.25">
      <c r="C116" s="14"/>
      <c r="E116" s="14"/>
      <c r="F116" s="14"/>
      <c r="I116" s="14"/>
    </row>
    <row r="117" spans="1:13" s="11" customFormat="1" outlineLevel="1" x14ac:dyDescent="0.25">
      <c r="A117" s="11" t="s">
        <v>143</v>
      </c>
      <c r="C117" s="14"/>
      <c r="E117" s="14"/>
      <c r="F117" s="14"/>
      <c r="I117" s="14"/>
    </row>
    <row r="118" spans="1:13" s="11" customFormat="1" outlineLevel="1" x14ac:dyDescent="0.25">
      <c r="A118" s="11" t="s">
        <v>144</v>
      </c>
      <c r="C118" s="14"/>
      <c r="E118" s="14"/>
      <c r="F118" s="14"/>
      <c r="I118" s="14"/>
    </row>
    <row r="119" spans="1:13" s="11" customFormat="1" outlineLevel="1" x14ac:dyDescent="0.25">
      <c r="A119" s="223" t="s">
        <v>145</v>
      </c>
      <c r="B119" s="223"/>
      <c r="C119" s="223"/>
      <c r="D119" s="223"/>
      <c r="E119" s="223"/>
      <c r="F119" s="223"/>
      <c r="I119" s="14"/>
    </row>
    <row r="120" spans="1:13" s="11" customFormat="1" outlineLevel="1" x14ac:dyDescent="0.25">
      <c r="A120" s="223"/>
      <c r="B120" s="223"/>
      <c r="C120" s="223"/>
      <c r="D120" s="223"/>
      <c r="E120" s="223"/>
      <c r="F120" s="223"/>
      <c r="I120" s="14"/>
    </row>
    <row r="121" spans="1:13" s="11" customFormat="1" outlineLevel="1" x14ac:dyDescent="0.25">
      <c r="A121" s="223" t="s">
        <v>146</v>
      </c>
      <c r="B121" s="223"/>
      <c r="C121" s="223"/>
      <c r="D121" s="223"/>
      <c r="E121" s="223"/>
      <c r="F121" s="223"/>
      <c r="I121" s="14"/>
    </row>
    <row r="122" spans="1:13" s="11" customFormat="1" outlineLevel="1" x14ac:dyDescent="0.25">
      <c r="A122" s="223"/>
      <c r="B122" s="223"/>
      <c r="C122" s="223"/>
      <c r="D122" s="223"/>
      <c r="E122" s="223"/>
      <c r="F122" s="223"/>
      <c r="I122" s="14"/>
    </row>
    <row r="123" spans="1:13" s="11" customFormat="1" outlineLevel="1" x14ac:dyDescent="0.25">
      <c r="A123" s="110"/>
      <c r="B123" s="110"/>
      <c r="C123" s="110"/>
      <c r="D123" s="110"/>
      <c r="E123" s="110"/>
      <c r="F123" s="110"/>
      <c r="I123" s="14"/>
    </row>
    <row r="124" spans="1:13" s="11" customFormat="1" outlineLevel="1" x14ac:dyDescent="0.25">
      <c r="A124" s="11" t="s">
        <v>147</v>
      </c>
      <c r="C124" s="14"/>
      <c r="E124" s="14"/>
      <c r="F124" s="14"/>
      <c r="I124" s="14"/>
      <c r="J124" s="232" t="s">
        <v>51</v>
      </c>
      <c r="K124" s="232"/>
      <c r="L124" s="232"/>
      <c r="M124" s="232"/>
    </row>
    <row r="125" spans="1:13" s="11" customFormat="1" outlineLevel="1" x14ac:dyDescent="0.25">
      <c r="C125" s="14"/>
      <c r="E125" s="14"/>
      <c r="F125" s="14"/>
      <c r="I125" s="14"/>
    </row>
    <row r="126" spans="1:13" s="11" customFormat="1" outlineLevel="1" x14ac:dyDescent="0.25">
      <c r="A126" s="11" t="s">
        <v>148</v>
      </c>
      <c r="C126" s="14"/>
      <c r="E126" s="14"/>
      <c r="F126" s="14"/>
      <c r="I126" s="14"/>
    </row>
    <row r="127" spans="1:13" s="11" customFormat="1" outlineLevel="1" x14ac:dyDescent="0.25">
      <c r="A127" s="11" t="s">
        <v>149</v>
      </c>
      <c r="C127" s="14"/>
      <c r="E127" s="14"/>
      <c r="F127" s="14"/>
      <c r="I127" s="14"/>
    </row>
    <row r="128" spans="1:13" s="11" customFormat="1" outlineLevel="1" x14ac:dyDescent="0.25">
      <c r="C128" s="14"/>
      <c r="E128" s="14"/>
      <c r="F128" s="14"/>
      <c r="I128" s="14"/>
    </row>
    <row r="129" spans="1:9" s="11" customFormat="1" outlineLevel="1" x14ac:dyDescent="0.25">
      <c r="A129" s="11" t="s">
        <v>150</v>
      </c>
      <c r="C129" s="14"/>
      <c r="E129" s="128" t="s">
        <v>151</v>
      </c>
      <c r="F129" s="14"/>
      <c r="I129" s="14"/>
    </row>
    <row r="130" spans="1:9" s="11" customFormat="1" ht="30.75" customHeight="1" outlineLevel="1" x14ac:dyDescent="0.25">
      <c r="B130" s="321" t="s">
        <v>322</v>
      </c>
      <c r="C130" s="341"/>
      <c r="D130" s="322"/>
      <c r="E130" s="164"/>
      <c r="F130" s="14"/>
      <c r="I130" s="14"/>
    </row>
    <row r="131" spans="1:9" s="11" customFormat="1" ht="28.5" customHeight="1" outlineLevel="1" x14ac:dyDescent="0.25">
      <c r="B131" s="321" t="s">
        <v>323</v>
      </c>
      <c r="C131" s="341"/>
      <c r="D131" s="322"/>
      <c r="E131" s="164"/>
      <c r="F131" s="14"/>
      <c r="I131" s="14"/>
    </row>
    <row r="132" spans="1:9" s="11" customFormat="1" ht="26.25" customHeight="1" outlineLevel="1" x14ac:dyDescent="0.25">
      <c r="B132" s="321" t="s">
        <v>152</v>
      </c>
      <c r="C132" s="341"/>
      <c r="D132" s="322"/>
      <c r="E132" s="164"/>
      <c r="F132" s="14"/>
      <c r="I132" s="14"/>
    </row>
    <row r="133" spans="1:9" s="11" customFormat="1" ht="42.75" customHeight="1" outlineLevel="1" x14ac:dyDescent="0.25">
      <c r="B133" s="321" t="s">
        <v>153</v>
      </c>
      <c r="C133" s="341"/>
      <c r="D133" s="322"/>
      <c r="E133" s="164"/>
      <c r="F133" s="14"/>
      <c r="I133" s="14"/>
    </row>
    <row r="134" spans="1:9" s="11" customFormat="1" ht="28.5" customHeight="1" outlineLevel="1" x14ac:dyDescent="0.25">
      <c r="B134" s="321" t="s">
        <v>324</v>
      </c>
      <c r="C134" s="341"/>
      <c r="D134" s="322"/>
      <c r="E134" s="164"/>
      <c r="F134" s="14"/>
      <c r="I134" s="14"/>
    </row>
    <row r="135" spans="1:9" s="11" customFormat="1" outlineLevel="1" x14ac:dyDescent="0.25">
      <c r="B135" s="321" t="s">
        <v>154</v>
      </c>
      <c r="C135" s="341"/>
      <c r="D135" s="322"/>
      <c r="E135" s="164"/>
      <c r="F135" s="14"/>
      <c r="I135" s="14"/>
    </row>
    <row r="136" spans="1:9" s="11" customFormat="1" ht="39" customHeight="1" outlineLevel="1" x14ac:dyDescent="0.25">
      <c r="B136" s="321" t="s">
        <v>155</v>
      </c>
      <c r="C136" s="341"/>
      <c r="D136" s="322"/>
      <c r="E136" s="164"/>
      <c r="F136" s="14"/>
      <c r="I136" s="14"/>
    </row>
    <row r="137" spans="1:9" s="11" customFormat="1" outlineLevel="1" x14ac:dyDescent="0.25">
      <c r="B137" s="321" t="s">
        <v>156</v>
      </c>
      <c r="C137" s="341"/>
      <c r="D137" s="322"/>
      <c r="E137" s="164"/>
      <c r="F137" s="14"/>
      <c r="I137" s="14"/>
    </row>
    <row r="138" spans="1:9" s="11" customFormat="1" ht="28.5" customHeight="1" outlineLevel="1" x14ac:dyDescent="0.25">
      <c r="B138" s="321" t="s">
        <v>157</v>
      </c>
      <c r="C138" s="341"/>
      <c r="D138" s="322"/>
      <c r="E138" s="164"/>
      <c r="F138" s="14"/>
      <c r="I138" s="14"/>
    </row>
    <row r="139" spans="1:9" s="11" customFormat="1" outlineLevel="1" x14ac:dyDescent="0.25">
      <c r="C139" s="14"/>
      <c r="E139" s="14"/>
      <c r="F139" s="14"/>
      <c r="I139" s="14"/>
    </row>
    <row r="140" spans="1:9" s="11" customFormat="1" outlineLevel="1" x14ac:dyDescent="0.25">
      <c r="A140" s="8" t="s">
        <v>158</v>
      </c>
      <c r="C140" s="14"/>
      <c r="E140" s="14"/>
      <c r="F140" s="14"/>
      <c r="I140" s="14"/>
    </row>
    <row r="141" spans="1:9" s="11" customFormat="1" outlineLevel="1" x14ac:dyDescent="0.25">
      <c r="B141" s="8" t="s">
        <v>159</v>
      </c>
      <c r="C141" s="210" t="s">
        <v>52</v>
      </c>
      <c r="E141" s="14"/>
      <c r="F141" s="14"/>
      <c r="I141" s="14"/>
    </row>
    <row r="142" spans="1:9" s="11" customFormat="1" outlineLevel="1" x14ac:dyDescent="0.25">
      <c r="C142" s="14"/>
      <c r="E142" s="14"/>
      <c r="F142" s="14"/>
      <c r="I142" s="14"/>
    </row>
    <row r="143" spans="1:9" s="11" customFormat="1" outlineLevel="1" x14ac:dyDescent="0.25">
      <c r="C143" s="14"/>
      <c r="E143" s="14"/>
      <c r="F143" s="14"/>
      <c r="I143" s="14"/>
    </row>
    <row r="144" spans="1:9" s="11" customFormat="1" outlineLevel="1" x14ac:dyDescent="0.25">
      <c r="C144" s="31"/>
      <c r="E144" s="31"/>
      <c r="F144" s="31"/>
      <c r="I144" s="31"/>
    </row>
    <row r="145" spans="1:12" x14ac:dyDescent="0.25">
      <c r="A145" s="3" t="s">
        <v>165</v>
      </c>
      <c r="I145" s="11"/>
    </row>
    <row r="146" spans="1:12" ht="13.2" customHeight="1" x14ac:dyDescent="0.25">
      <c r="A146" s="342" t="s">
        <v>348</v>
      </c>
      <c r="B146" s="342"/>
      <c r="C146" s="342"/>
      <c r="D146" s="342"/>
      <c r="E146" s="342"/>
      <c r="F146" s="342"/>
      <c r="G146" s="342"/>
      <c r="H146" s="342"/>
      <c r="I146" s="11"/>
    </row>
    <row r="147" spans="1:12" x14ac:dyDescent="0.25">
      <c r="A147" s="342"/>
      <c r="B147" s="342"/>
      <c r="C147" s="342"/>
      <c r="D147" s="342"/>
      <c r="E147" s="342"/>
      <c r="F147" s="342"/>
      <c r="G147" s="342"/>
      <c r="H147" s="342"/>
      <c r="I147" s="11"/>
    </row>
    <row r="148" spans="1:12" x14ac:dyDescent="0.25">
      <c r="A148" s="342"/>
      <c r="B148" s="342"/>
      <c r="C148" s="342"/>
      <c r="D148" s="342"/>
      <c r="E148" s="342"/>
      <c r="F148" s="342"/>
      <c r="G148" s="342"/>
      <c r="H148" s="342"/>
      <c r="I148" s="11"/>
    </row>
    <row r="149" spans="1:12" ht="16.95" customHeight="1" x14ac:dyDescent="0.25">
      <c r="A149" s="342"/>
      <c r="B149" s="342"/>
      <c r="C149" s="342"/>
      <c r="D149" s="342"/>
      <c r="E149" s="342"/>
      <c r="F149" s="342"/>
      <c r="G149" s="342"/>
      <c r="H149" s="342"/>
      <c r="I149" s="11"/>
    </row>
    <row r="150" spans="1:12" s="11" customFormat="1" x14ac:dyDescent="0.25">
      <c r="A150" s="63" t="s">
        <v>349</v>
      </c>
      <c r="B150" s="8"/>
      <c r="C150" s="8"/>
      <c r="D150" s="8"/>
    </row>
    <row r="151" spans="1:12" s="11" customFormat="1" ht="13.95" customHeight="1" x14ac:dyDescent="0.25">
      <c r="A151" s="343" t="s">
        <v>160</v>
      </c>
      <c r="B151" s="343"/>
      <c r="C151" s="8"/>
      <c r="D151" s="8"/>
    </row>
    <row r="152" spans="1:12" x14ac:dyDescent="0.25">
      <c r="H152" s="7"/>
      <c r="I152" s="7"/>
      <c r="J152" s="7"/>
    </row>
    <row r="153" spans="1:12" x14ac:dyDescent="0.25">
      <c r="H153" s="7"/>
      <c r="I153" s="7"/>
      <c r="J153" s="7"/>
    </row>
    <row r="154" spans="1:12" x14ac:dyDescent="0.25">
      <c r="A154" s="3" t="s">
        <v>161</v>
      </c>
      <c r="H154" s="7"/>
      <c r="I154" s="7"/>
      <c r="J154" s="7"/>
    </row>
    <row r="155" spans="1:12" x14ac:dyDescent="0.25">
      <c r="A155" s="211" t="s">
        <v>162</v>
      </c>
      <c r="B155" s="11"/>
      <c r="C155" s="11"/>
      <c r="H155" s="7"/>
      <c r="I155" s="7"/>
      <c r="J155" s="7"/>
    </row>
    <row r="156" spans="1:12" x14ac:dyDescent="0.25">
      <c r="A156" s="2" t="s">
        <v>163</v>
      </c>
      <c r="B156" s="11"/>
      <c r="C156" s="11"/>
      <c r="H156" s="7"/>
      <c r="I156" s="7"/>
      <c r="J156" s="7"/>
    </row>
    <row r="157" spans="1:12" x14ac:dyDescent="0.25">
      <c r="A157" s="134" t="s">
        <v>164</v>
      </c>
      <c r="B157" s="101"/>
      <c r="H157" s="7"/>
      <c r="I157" s="7"/>
      <c r="J157" s="7"/>
    </row>
    <row r="158" spans="1:12" x14ac:dyDescent="0.25">
      <c r="A158" s="101"/>
      <c r="B158" s="101"/>
      <c r="H158" s="7"/>
      <c r="I158" s="7"/>
      <c r="J158" s="7"/>
    </row>
    <row r="159" spans="1:12" x14ac:dyDescent="0.25">
      <c r="H159" s="7"/>
      <c r="I159" s="7"/>
      <c r="J159" s="7"/>
    </row>
    <row r="160" spans="1:12" x14ac:dyDescent="0.25">
      <c r="A160" s="337" t="s">
        <v>270</v>
      </c>
      <c r="B160" s="337"/>
      <c r="C160" s="7"/>
      <c r="D160" s="7"/>
      <c r="E160" s="7"/>
      <c r="F160" s="7"/>
      <c r="G160" s="7"/>
      <c r="H160" s="7"/>
      <c r="I160" s="8"/>
      <c r="J160" s="8"/>
      <c r="K160" s="11"/>
      <c r="L160" s="11"/>
    </row>
    <row r="161" spans="1:10" x14ac:dyDescent="0.25">
      <c r="A161" s="7"/>
      <c r="B161" s="7"/>
      <c r="C161" s="7"/>
      <c r="D161" s="7"/>
      <c r="E161" s="7"/>
      <c r="F161" s="7"/>
      <c r="G161" s="7"/>
      <c r="H161" s="7"/>
      <c r="I161" s="7"/>
      <c r="J161" s="7"/>
    </row>
    <row r="162" spans="1:10" x14ac:dyDescent="0.25">
      <c r="A162" s="7"/>
      <c r="B162" s="7"/>
      <c r="C162" s="7"/>
      <c r="D162" s="7"/>
      <c r="E162" s="7"/>
      <c r="F162" s="7"/>
      <c r="G162" s="7"/>
      <c r="H162" s="7"/>
      <c r="I162" s="7"/>
      <c r="J162" s="7"/>
    </row>
    <row r="163" spans="1:10" x14ac:dyDescent="0.25">
      <c r="H163" s="7"/>
      <c r="I163" s="7"/>
      <c r="J163" s="7"/>
    </row>
  </sheetData>
  <mergeCells count="44">
    <mergeCell ref="A72:H73"/>
    <mergeCell ref="A109:F110"/>
    <mergeCell ref="D78:F78"/>
    <mergeCell ref="J79:M82"/>
    <mergeCell ref="J77:M77"/>
    <mergeCell ref="J87:M100"/>
    <mergeCell ref="C79:D79"/>
    <mergeCell ref="C80:D80"/>
    <mergeCell ref="C81:D81"/>
    <mergeCell ref="J124:M124"/>
    <mergeCell ref="A119:F120"/>
    <mergeCell ref="A121:F122"/>
    <mergeCell ref="B131:D131"/>
    <mergeCell ref="B130:D130"/>
    <mergeCell ref="A160:B160"/>
    <mergeCell ref="A111:F112"/>
    <mergeCell ref="C82:D82"/>
    <mergeCell ref="E94:F100"/>
    <mergeCell ref="B138:D138"/>
    <mergeCell ref="B137:D137"/>
    <mergeCell ref="B132:D132"/>
    <mergeCell ref="B133:D133"/>
    <mergeCell ref="B134:D134"/>
    <mergeCell ref="B135:D135"/>
    <mergeCell ref="B136:D136"/>
    <mergeCell ref="A146:H149"/>
    <mergeCell ref="A151:B151"/>
    <mergeCell ref="B91:C91"/>
    <mergeCell ref="B92:C92"/>
    <mergeCell ref="B94:C94"/>
    <mergeCell ref="J65:M65"/>
    <mergeCell ref="J6:M9"/>
    <mergeCell ref="E11:F11"/>
    <mergeCell ref="A54:B54"/>
    <mergeCell ref="A26:B26"/>
    <mergeCell ref="J38:N38"/>
    <mergeCell ref="J39:N41"/>
    <mergeCell ref="J44:N44"/>
    <mergeCell ref="J15:M16"/>
    <mergeCell ref="J19:M24"/>
    <mergeCell ref="J47:N47"/>
    <mergeCell ref="A1:G1"/>
    <mergeCell ref="J14:M14"/>
    <mergeCell ref="J59:M59"/>
  </mergeCells>
  <conditionalFormatting sqref="G62">
    <cfRule type="cellIs" dxfId="109" priority="250" operator="equal">
      <formula>"Vlottende activa zijn onvoldoende om alle korte termijn schulden te betalen"</formula>
    </cfRule>
    <cfRule type="cellIs" dxfId="108" priority="267" operator="equal">
      <formula>"Vlottende activa zijn minstens voldoende om alle korte termijn schulden te betalen"</formula>
    </cfRule>
  </conditionalFormatting>
  <conditionalFormatting sqref="F39:F40 C39:G39">
    <cfRule type="cellIs" dxfId="107" priority="172" operator="equal">
      <formula>"Art 332/633 WVenn van toepassing"</formula>
    </cfRule>
    <cfRule type="containsText" dxfId="106" priority="173" operator="containsText" text="Art 332/633 WVenn van toepassing">
      <formula>NOT(ISERROR(SEARCH("Art 332/633 WVenn van toepassing",C39)))</formula>
    </cfRule>
    <cfRule type="cellIs" dxfId="105" priority="174" operator="equal">
      <formula>"Art 322/633 WVenn van toepassing"</formula>
    </cfRule>
    <cfRule type="containsText" dxfId="104" priority="176" operator="containsText" text="Ok">
      <formula>NOT(ISERROR(SEARCH("Ok",C39)))</formula>
    </cfRule>
  </conditionalFormatting>
  <conditionalFormatting sqref="E42 C41:G41">
    <cfRule type="containsText" dxfId="103" priority="148" operator="containsText" text="Art 333/634 WVenn van toepassing">
      <formula>NOT(ISERROR(SEARCH("Art 333/634 WVenn van toepassing",C41)))</formula>
    </cfRule>
    <cfRule type="cellIs" dxfId="102" priority="157" operator="equal">
      <formula>"Art 332/633 WVenn van toepassing"</formula>
    </cfRule>
    <cfRule type="containsText" dxfId="101" priority="158" operator="containsText" text="Art 332/633 WVenn van toepassing">
      <formula>NOT(ISERROR(SEARCH("Art 332/633 WVenn van toepassing",C41)))</formula>
    </cfRule>
    <cfRule type="cellIs" dxfId="100" priority="159" operator="equal">
      <formula>"Art 322/633 WVenn van toepassing"</formula>
    </cfRule>
    <cfRule type="containsText" dxfId="99" priority="160" operator="containsText" text="Ok">
      <formula>NOT(ISERROR(SEARCH("Ok",C41)))</formula>
    </cfRule>
  </conditionalFormatting>
  <conditionalFormatting sqref="D52">
    <cfRule type="cellIs" dxfId="98" priority="138" operator="equal">
      <formula>"Art 332/633 WVenn van toepassing"</formula>
    </cfRule>
    <cfRule type="containsText" dxfId="97" priority="139" operator="containsText" text="Art 332/633 WVenn van toepassing">
      <formula>NOT(ISERROR(SEARCH("Art 332/633 WVenn van toepassing",D52)))</formula>
    </cfRule>
    <cfRule type="cellIs" dxfId="96" priority="140" operator="equal">
      <formula>"Art 322/633 WVenn van toepassing"</formula>
    </cfRule>
    <cfRule type="containsText" dxfId="95" priority="141" operator="containsText" text="Ok">
      <formula>NOT(ISERROR(SEARCH("Ok",D52)))</formula>
    </cfRule>
  </conditionalFormatting>
  <conditionalFormatting sqref="D52">
    <cfRule type="containsText" dxfId="94" priority="137" operator="containsText" text="Règles comptables en continuité à justifier dans les comptes annuels et le rapport de gestion">
      <formula>NOT(ISERROR(SEARCH("Règles comptables en continuité à justifier dans les comptes annuels et le rapport de gestion",D52)))</formula>
    </cfRule>
  </conditionalFormatting>
  <conditionalFormatting sqref="E52">
    <cfRule type="cellIs" dxfId="93" priority="133" operator="equal">
      <formula>"Art 332/633 WVenn van toepassing"</formula>
    </cfRule>
    <cfRule type="containsText" dxfId="92" priority="134" operator="containsText" text="Art 332/633 WVenn van toepassing">
      <formula>NOT(ISERROR(SEARCH("Art 332/633 WVenn van toepassing",E52)))</formula>
    </cfRule>
    <cfRule type="cellIs" dxfId="91" priority="135" operator="equal">
      <formula>"Art 322/633 WVenn van toepassing"</formula>
    </cfRule>
    <cfRule type="containsText" dxfId="90" priority="136" operator="containsText" text="Ok">
      <formula>NOT(ISERROR(SEARCH("Ok",E52)))</formula>
    </cfRule>
  </conditionalFormatting>
  <conditionalFormatting sqref="E52">
    <cfRule type="containsText" dxfId="89" priority="132" operator="containsText" text="Règles comptables en continuité à justifier dans les comptes annuels et le rapport de gestion">
      <formula>NOT(ISERROR(SEARCH("Règles comptables en continuité à justifier dans les comptes annuels et le rapport de gestion",E52)))</formula>
    </cfRule>
  </conditionalFormatting>
  <conditionalFormatting sqref="D54">
    <cfRule type="cellIs" dxfId="88" priority="128" operator="equal">
      <formula>"Art 332/633 WVenn van toepassing"</formula>
    </cfRule>
    <cfRule type="containsText" dxfId="87" priority="129" operator="containsText" text="Art 332/633 WVenn van toepassing">
      <formula>NOT(ISERROR(SEARCH("Art 332/633 WVenn van toepassing",D54)))</formula>
    </cfRule>
    <cfRule type="cellIs" dxfId="86" priority="130" operator="equal">
      <formula>"Art 322/633 WVenn van toepassing"</formula>
    </cfRule>
    <cfRule type="containsText" dxfId="85" priority="131" operator="containsText" text="Ok">
      <formula>NOT(ISERROR(SEARCH("Ok",D54)))</formula>
    </cfRule>
  </conditionalFormatting>
  <conditionalFormatting sqref="D54">
    <cfRule type="containsText" dxfId="84" priority="127" operator="containsText" text="Règles comptables en continuité à justifier dans les comptes annuels et le rapport de gestion">
      <formula>NOT(ISERROR(SEARCH("Règles comptables en continuité à justifier dans les comptes annuels et le rapport de gestion",D54)))</formula>
    </cfRule>
  </conditionalFormatting>
  <conditionalFormatting sqref="E54">
    <cfRule type="cellIs" dxfId="83" priority="123" operator="equal">
      <formula>"Art 332/633 WVenn van toepassing"</formula>
    </cfRule>
    <cfRule type="containsText" dxfId="82" priority="124" operator="containsText" text="Art 332/633 WVenn van toepassing">
      <formula>NOT(ISERROR(SEARCH("Art 332/633 WVenn van toepassing",E54)))</formula>
    </cfRule>
    <cfRule type="cellIs" dxfId="81" priority="125" operator="equal">
      <formula>"Art 322/633 WVenn van toepassing"</formula>
    </cfRule>
    <cfRule type="containsText" dxfId="80" priority="126" operator="containsText" text="Ok">
      <formula>NOT(ISERROR(SEARCH("Ok",E54)))</formula>
    </cfRule>
  </conditionalFormatting>
  <conditionalFormatting sqref="E54">
    <cfRule type="containsText" dxfId="79" priority="122" operator="containsText" text="Règles comptables en continuité à justifier dans les comptes annuels et le rapport de gestion">
      <formula>NOT(ISERROR(SEARCH("Règles comptables en continuité à justifier dans les comptes annuels et le rapport de gestion",E54)))</formula>
    </cfRule>
  </conditionalFormatting>
  <conditionalFormatting sqref="C60">
    <cfRule type="containsText" dxfId="78" priority="112" operator="containsText" text="Les actifs circulants sont insuffisants pour payer toutes les dettes à court terme">
      <formula>NOT(ISERROR(SEARCH("Les actifs circulants sont insuffisants pour payer toutes les dettes à court terme",C60)))</formula>
    </cfRule>
    <cfRule type="containsText" dxfId="77" priority="113" operator="containsText" text="Les actifs circulants sont suffisants pour payer toutes les dettes à court terme">
      <formula>NOT(ISERROR(SEARCH("Les actifs circulants sont suffisants pour payer toutes les dettes à court terme",C60)))</formula>
    </cfRule>
    <cfRule type="containsText" dxfId="76" priority="114" operator="containsText" text="Les actifs circulants sont suffisants pour payer toutes les dettes à court terme">
      <formula>NOT(ISERROR(SEARCH("Les actifs circulants sont suffisants pour payer toutes les dettes à court terme",C60)))</formula>
    </cfRule>
    <cfRule type="cellIs" dxfId="75" priority="116" operator="equal">
      <formula>"Art 332/633 WVenn van toepassing"</formula>
    </cfRule>
    <cfRule type="containsText" dxfId="74" priority="117" operator="containsText" text="Art 332/633 WVenn van toepassing">
      <formula>NOT(ISERROR(SEARCH("Art 332/633 WVenn van toepassing",C60)))</formula>
    </cfRule>
    <cfRule type="cellIs" dxfId="73" priority="118" operator="equal">
      <formula>"Art 322/633 WVenn van toepassing"</formula>
    </cfRule>
    <cfRule type="containsText" dxfId="72" priority="119" operator="containsText" text="Ok">
      <formula>NOT(ISERROR(SEARCH("Ok",C60)))</formula>
    </cfRule>
  </conditionalFormatting>
  <conditionalFormatting sqref="C60">
    <cfRule type="containsText" dxfId="71" priority="115" operator="containsText" text="Règles comptables en continuité à justifier dans les comptes annuels et le rapport de gestion">
      <formula>NOT(ISERROR(SEARCH("Règles comptables en continuité à justifier dans les comptes annuels et le rapport de gestion",C60)))</formula>
    </cfRule>
  </conditionalFormatting>
  <conditionalFormatting sqref="D60:G60">
    <cfRule type="containsText" dxfId="70" priority="104" operator="containsText" text="Les actifs circulants sont insuffisants pour payer toutes les dettes à court terme">
      <formula>NOT(ISERROR(SEARCH("Les actifs circulants sont insuffisants pour payer toutes les dettes à court terme",D60)))</formula>
    </cfRule>
    <cfRule type="containsText" dxfId="69" priority="105" operator="containsText" text="Les actifs circulants sont suffisants pour payer toutes les dettes à court terme">
      <formula>NOT(ISERROR(SEARCH("Les actifs circulants sont suffisants pour payer toutes les dettes à court terme",D60)))</formula>
    </cfRule>
    <cfRule type="containsText" dxfId="68" priority="106" operator="containsText" text="Les actifs circulants sont suffisants pour payer toutes les dettes à court terme">
      <formula>NOT(ISERROR(SEARCH("Les actifs circulants sont suffisants pour payer toutes les dettes à court terme",D60)))</formula>
    </cfRule>
    <cfRule type="cellIs" dxfId="67" priority="108" operator="equal">
      <formula>"Art 332/633 WVenn van toepassing"</formula>
    </cfRule>
    <cfRule type="containsText" dxfId="66" priority="109" operator="containsText" text="Art 332/633 WVenn van toepassing">
      <formula>NOT(ISERROR(SEARCH("Art 332/633 WVenn van toepassing",D60)))</formula>
    </cfRule>
    <cfRule type="cellIs" dxfId="65" priority="110" operator="equal">
      <formula>"Art 322/633 WVenn van toepassing"</formula>
    </cfRule>
    <cfRule type="containsText" dxfId="64" priority="111" operator="containsText" text="Ok">
      <formula>NOT(ISERROR(SEARCH("Ok",D60)))</formula>
    </cfRule>
  </conditionalFormatting>
  <conditionalFormatting sqref="D60:G60">
    <cfRule type="containsText" dxfId="63" priority="107" operator="containsText" text="Les actifs circulants sont insuffisants pour payer toutes les dettes à court terme">
      <formula>NOT(ISERROR(SEARCH("Les actifs circulants sont insuffisants pour payer toutes les dettes à court terme",D60)))</formula>
    </cfRule>
  </conditionalFormatting>
  <conditionalFormatting sqref="C66">
    <cfRule type="containsText" dxfId="62" priority="85" operator="containsText" text="L'entreprise peut théorétiquement rembourser tant les dettes court terme que les dettes long terme">
      <formula>NOT(ISERROR(SEARCH("L'entreprise peut théorétiquement rembourser tant les dettes court terme que les dettes long terme",C66)))</formula>
    </cfRule>
    <cfRule type="containsText" dxfId="61" priority="94" operator="containsText" text="L'entreprise peut avoir des problèmes pour rembourser tant les dettes à long terme que les dettes à court terme">
      <formula>NOT(ISERROR(SEARCH("L'entreprise peut avoir des problèmes pour rembourser tant les dettes à long terme que les dettes à court terme",C66)))</formula>
    </cfRule>
    <cfRule type="containsText" dxfId="60" priority="95" operator="containsText" text="L'entreprise peut théorétiquement rembourser tant les dettes court terme que les dettes long terme">
      <formula>NOT(ISERROR(SEARCH("L'entreprise peut théorétiquement rembourser tant les dettes court terme que les dettes long terme",C66)))</formula>
    </cfRule>
  </conditionalFormatting>
  <conditionalFormatting sqref="C39:G39">
    <cfRule type="cellIs" dxfId="59" priority="68" operator="equal">
      <formula>"Art 5:153 / 7:228 CSA applicable"</formula>
    </cfRule>
    <cfRule type="cellIs" dxfId="58" priority="70" operator="equal">
      <formula>"Art 5:153 / 7:228 CSA applicable"</formula>
    </cfRule>
  </conditionalFormatting>
  <conditionalFormatting sqref="D41">
    <cfRule type="cellIs" dxfId="57" priority="69" operator="equal">
      <formula>"Art 333/634 Wvenn van toepassing"</formula>
    </cfRule>
  </conditionalFormatting>
  <conditionalFormatting sqref="C41">
    <cfRule type="cellIs" dxfId="56" priority="67" operator="equal">
      <formula>"Art 7:229 CSA applicable"</formula>
    </cfRule>
  </conditionalFormatting>
  <conditionalFormatting sqref="D41:G41">
    <cfRule type="cellIs" dxfId="55" priority="66" operator="equal">
      <formula>"Art 7:229 CSA applicable"</formula>
    </cfRule>
  </conditionalFormatting>
  <conditionalFormatting sqref="D78:F78">
    <cfRule type="cellIs" dxfId="54" priority="63" operator="equal">
      <formula>"Le non-respect des statuts et du CSA doit être mentionné dans le rapport d'audit annuel à l'assemblée générale"</formula>
    </cfRule>
    <cfRule type="cellIs" dxfId="53" priority="64" operator="equal">
      <formula>"Ok"</formula>
    </cfRule>
    <cfRule type="cellIs" dxfId="52" priority="65" operator="equal">
      <formula>"Ok"</formula>
    </cfRule>
  </conditionalFormatting>
  <conditionalFormatting sqref="C104">
    <cfRule type="cellIs" dxfId="51" priority="61" operator="equal">
      <formula>"Nee"</formula>
    </cfRule>
    <cfRule type="cellIs" dxfId="50" priority="62" operator="equal">
      <formula>"Ja"</formula>
    </cfRule>
  </conditionalFormatting>
  <conditionalFormatting sqref="D41">
    <cfRule type="cellIs" dxfId="49" priority="58" operator="equal">
      <formula>"Art 7:229 CSA applicable"</formula>
    </cfRule>
  </conditionalFormatting>
  <conditionalFormatting sqref="E41">
    <cfRule type="cellIs" dxfId="48" priority="49" operator="equal">
      <formula>"Art 333/634 Wvenn van toepassing"</formula>
    </cfRule>
  </conditionalFormatting>
  <conditionalFormatting sqref="E41">
    <cfRule type="cellIs" dxfId="47" priority="48" operator="equal">
      <formula>"Art 7:229 CSA applicable"</formula>
    </cfRule>
  </conditionalFormatting>
  <conditionalFormatting sqref="F41">
    <cfRule type="cellIs" dxfId="46" priority="47" operator="equal">
      <formula>"Art 333/634 Wvenn van toepassing"</formula>
    </cfRule>
  </conditionalFormatting>
  <conditionalFormatting sqref="F41">
    <cfRule type="cellIs" dxfId="45" priority="46" operator="equal">
      <formula>"Art 7:229 CSA applicable"</formula>
    </cfRule>
  </conditionalFormatting>
  <conditionalFormatting sqref="G41">
    <cfRule type="cellIs" dxfId="44" priority="45" operator="equal">
      <formula>"Art 333/634 Wvenn van toepassing"</formula>
    </cfRule>
  </conditionalFormatting>
  <conditionalFormatting sqref="G41">
    <cfRule type="cellIs" dxfId="43" priority="44" operator="equal">
      <formula>"Art 7:229 CSA applicable"</formula>
    </cfRule>
  </conditionalFormatting>
  <conditionalFormatting sqref="D66">
    <cfRule type="containsText" dxfId="42" priority="41" operator="containsText" text="L'entreprise peut théorétiquement rembourser tant les dettes court terme que les dettes long terme">
      <formula>NOT(ISERROR(SEARCH("L'entreprise peut théorétiquement rembourser tant les dettes court terme que les dettes long terme",D66)))</formula>
    </cfRule>
    <cfRule type="containsText" dxfId="41" priority="42" operator="containsText" text="L'entreprise peut avoir des problèmes pour rembourser tant les dettes à long terme que les dettes à court terme">
      <formula>NOT(ISERROR(SEARCH("L'entreprise peut avoir des problèmes pour rembourser tant les dettes à long terme que les dettes à court terme",D66)))</formula>
    </cfRule>
    <cfRule type="containsText" dxfId="40" priority="43" operator="containsText" text="L'entreprise peut théorétiquement rembourser tant les dettes court terme que les dettes long terme">
      <formula>NOT(ISERROR(SEARCH("L'entreprise peut théorétiquement rembourser tant les dettes court terme que les dettes long terme",D66)))</formula>
    </cfRule>
  </conditionalFormatting>
  <conditionalFormatting sqref="E66">
    <cfRule type="containsText" dxfId="39" priority="38" operator="containsText" text="L'entreprise peut théorétiquement rembourser tant les dettes court terme que les dettes long terme">
      <formula>NOT(ISERROR(SEARCH("L'entreprise peut théorétiquement rembourser tant les dettes court terme que les dettes long terme",E66)))</formula>
    </cfRule>
    <cfRule type="containsText" dxfId="38" priority="39" operator="containsText" text="L'entreprise peut avoir des problèmes pour rembourser tant les dettes à long terme que les dettes à court terme">
      <formula>NOT(ISERROR(SEARCH("L'entreprise peut avoir des problèmes pour rembourser tant les dettes à long terme que les dettes à court terme",E66)))</formula>
    </cfRule>
    <cfRule type="containsText" dxfId="37" priority="40" operator="containsText" text="L'entreprise peut théorétiquement rembourser tant les dettes court terme que les dettes long terme">
      <formula>NOT(ISERROR(SEARCH("L'entreprise peut théorétiquement rembourser tant les dettes court terme que les dettes long terme",E66)))</formula>
    </cfRule>
  </conditionalFormatting>
  <conditionalFormatting sqref="F66">
    <cfRule type="containsText" dxfId="36" priority="35" operator="containsText" text="L'entreprise peut théorétiquement rembourser tant les dettes court terme que les dettes long terme">
      <formula>NOT(ISERROR(SEARCH("L'entreprise peut théorétiquement rembourser tant les dettes court terme que les dettes long terme",F66)))</formula>
    </cfRule>
    <cfRule type="containsText" dxfId="35" priority="36" operator="containsText" text="L'entreprise peut avoir des problèmes pour rembourser tant les dettes à long terme que les dettes à court terme">
      <formula>NOT(ISERROR(SEARCH("L'entreprise peut avoir des problèmes pour rembourser tant les dettes à long terme que les dettes à court terme",F66)))</formula>
    </cfRule>
    <cfRule type="containsText" dxfId="34" priority="37" operator="containsText" text="L'entreprise peut théorétiquement rembourser tant les dettes court terme que les dettes long terme">
      <formula>NOT(ISERROR(SEARCH("L'entreprise peut théorétiquement rembourser tant les dettes court terme que les dettes long terme",F66)))</formula>
    </cfRule>
  </conditionalFormatting>
  <conditionalFormatting sqref="G66">
    <cfRule type="containsText" dxfId="33" priority="32" operator="containsText" text="L'entreprise peut théorétiquement rembourser tant les dettes court terme que les dettes long terme">
      <formula>NOT(ISERROR(SEARCH("L'entreprise peut théorétiquement rembourser tant les dettes court terme que les dettes long terme",G66)))</formula>
    </cfRule>
    <cfRule type="containsText" dxfId="32" priority="33" operator="containsText" text="L'entreprise peut avoir des problèmes pour rembourser tant les dettes à long terme que les dettes à court terme">
      <formula>NOT(ISERROR(SEARCH("L'entreprise peut avoir des problèmes pour rembourser tant les dettes à long terme que les dettes à court terme",G66)))</formula>
    </cfRule>
    <cfRule type="containsText" dxfId="31" priority="34" operator="containsText" text="L'entreprise peut théorétiquement rembourser tant les dettes court terme que les dettes long terme">
      <formula>NOT(ISERROR(SEARCH("L'entreprise peut théorétiquement rembourser tant les dettes court terme que les dettes long terme",G66)))</formula>
    </cfRule>
  </conditionalFormatting>
  <conditionalFormatting sqref="C141">
    <cfRule type="cellIs" dxfId="30" priority="30" operator="equal">
      <formula>"Oui"</formula>
    </cfRule>
    <cfRule type="cellIs" dxfId="29" priority="31" operator="equal">
      <formula>"Non"</formula>
    </cfRule>
  </conditionalFormatting>
  <conditionalFormatting sqref="E43 E45:E46">
    <cfRule type="containsText" dxfId="28" priority="25" operator="containsText" text="Art 333/634 WVenn van toepassing">
      <formula>NOT(ISERROR(SEARCH("Art 333/634 WVenn van toepassing",E43)))</formula>
    </cfRule>
    <cfRule type="cellIs" dxfId="27" priority="26" operator="equal">
      <formula>"Art 332/633 WVenn van toepassing"</formula>
    </cfRule>
    <cfRule type="containsText" dxfId="26" priority="27" operator="containsText" text="Art 332/633 WVenn van toepassing">
      <formula>NOT(ISERROR(SEARCH("Art 332/633 WVenn van toepassing",E43)))</formula>
    </cfRule>
    <cfRule type="cellIs" dxfId="25" priority="28" operator="equal">
      <formula>"Art 322/633 WVenn van toepassing"</formula>
    </cfRule>
    <cfRule type="containsText" dxfId="24" priority="29" operator="containsText" text="Ok">
      <formula>NOT(ISERROR(SEARCH("Ok",E43)))</formula>
    </cfRule>
  </conditionalFormatting>
  <conditionalFormatting sqref="C44:G44">
    <cfRule type="cellIs" dxfId="23" priority="21" operator="equal">
      <formula>"Art 332/633 WVenn van toepassing"</formula>
    </cfRule>
    <cfRule type="containsText" dxfId="22" priority="22" operator="containsText" text="Art 332/633 WVenn van toepassing">
      <formula>NOT(ISERROR(SEARCH("Art 332/633 WVenn van toepassing",C44)))</formula>
    </cfRule>
    <cfRule type="cellIs" dxfId="21" priority="23" operator="equal">
      <formula>"Art 322/633 WVenn van toepassing"</formula>
    </cfRule>
    <cfRule type="containsText" dxfId="20" priority="24" operator="containsText" text="Ok">
      <formula>NOT(ISERROR(SEARCH("Ok",C44)))</formula>
    </cfRule>
  </conditionalFormatting>
  <conditionalFormatting sqref="C44:G44">
    <cfRule type="cellIs" dxfId="19" priority="19" operator="equal">
      <formula>"Art 5:153 / 7:228 WVV van toepassing"</formula>
    </cfRule>
    <cfRule type="cellIs" dxfId="18" priority="20" operator="equal">
      <formula>"Art 5:153 / 7:228 WVV van toepassing"</formula>
    </cfRule>
  </conditionalFormatting>
  <conditionalFormatting sqref="C47:G47">
    <cfRule type="cellIs" dxfId="17" priority="15" operator="equal">
      <formula>"Art 332/633 WVenn van toepassing"</formula>
    </cfRule>
    <cfRule type="containsText" dxfId="16" priority="16" operator="containsText" text="Art 332/633 WVenn van toepassing">
      <formula>NOT(ISERROR(SEARCH("Art 332/633 WVenn van toepassing",C47)))</formula>
    </cfRule>
    <cfRule type="cellIs" dxfId="15" priority="17" operator="equal">
      <formula>"Art 322/633 WVenn van toepassing"</formula>
    </cfRule>
    <cfRule type="containsText" dxfId="14" priority="18" operator="containsText" text="Ok">
      <formula>NOT(ISERROR(SEARCH("Ok",C47)))</formula>
    </cfRule>
  </conditionalFormatting>
  <conditionalFormatting sqref="C47:G47">
    <cfRule type="cellIs" dxfId="13" priority="13" operator="equal">
      <formula>"Art 5:153 / 7:228 WVV van toepassing"</formula>
    </cfRule>
    <cfRule type="cellIs" dxfId="12" priority="14" operator="equal">
      <formula>"Art 5:153 / 7:228 WVV van toepassing"</formula>
    </cfRule>
  </conditionalFormatting>
  <conditionalFormatting sqref="C44">
    <cfRule type="cellIs" dxfId="11" priority="6" operator="equal">
      <formula>"Art 5:153 CSA applicable"</formula>
    </cfRule>
    <cfRule type="cellIs" dxfId="10" priority="12" operator="equal">
      <formula>"Art 5:153 WVV van toepassing"</formula>
    </cfRule>
  </conditionalFormatting>
  <conditionalFormatting sqref="D44:G44">
    <cfRule type="cellIs" dxfId="9" priority="11" operator="equal">
      <formula>"Art 5:153 WVV van toepassing"</formula>
    </cfRule>
  </conditionalFormatting>
  <conditionalFormatting sqref="C47">
    <cfRule type="cellIs" dxfId="8" priority="3" operator="equal">
      <formula>"Art 6:119 CSA applicable"</formula>
    </cfRule>
    <cfRule type="cellIs" dxfId="7" priority="10" operator="equal">
      <formula>"Art 6:119 WVV van toepassing"</formula>
    </cfRule>
  </conditionalFormatting>
  <conditionalFormatting sqref="D47:G47">
    <cfRule type="cellIs" dxfId="6" priority="9" operator="equal">
      <formula>"Art 6:119 WVV van toepassing"</formula>
    </cfRule>
  </conditionalFormatting>
  <conditionalFormatting sqref="C39">
    <cfRule type="cellIs" dxfId="5" priority="8" operator="equal">
      <formula>"Art 7:228 CSA applicable"</formula>
    </cfRule>
  </conditionalFormatting>
  <conditionalFormatting sqref="D39:G39">
    <cfRule type="cellIs" dxfId="4" priority="7" operator="equal">
      <formula>"Art 7:228 CSA applicable"</formula>
    </cfRule>
  </conditionalFormatting>
  <conditionalFormatting sqref="D44:G44">
    <cfRule type="cellIs" dxfId="3" priority="4" operator="equal">
      <formula>"Art 5:153 CSA applicable"</formula>
    </cfRule>
    <cfRule type="cellIs" dxfId="2" priority="5" operator="equal">
      <formula>"Art 5:153 WVV van toepassing"</formula>
    </cfRule>
  </conditionalFormatting>
  <conditionalFormatting sqref="D47:G47">
    <cfRule type="cellIs" dxfId="1" priority="1" operator="equal">
      <formula>"Art 6:119 CSA applicable"</formula>
    </cfRule>
    <cfRule type="cellIs" dxfId="0" priority="2" operator="equal">
      <formula>"Art 6:119 WVV van toepassing"</formula>
    </cfRule>
  </conditionalFormatting>
  <dataValidations count="4">
    <dataValidation type="list" allowBlank="1" showInputMessage="1" showErrorMessage="1" sqref="C11" xr:uid="{00000000-0002-0000-0300-000000000000}">
      <formula1>"SA,SRL,SC,Autre"</formula1>
    </dataValidation>
    <dataValidation type="list" allowBlank="1" showInputMessage="1" showErrorMessage="1" sqref="C77" xr:uid="{00000000-0002-0000-0300-000001000000}">
      <formula1>"Assemblée générale,Organe d'administration"</formula1>
    </dataValidation>
    <dataValidation type="list" allowBlank="1" showInputMessage="1" showErrorMessage="1" sqref="C78 E130:E138" xr:uid="{00000000-0002-0000-0300-000002000000}">
      <formula1>"Oui,Non,NA"</formula1>
    </dataValidation>
    <dataValidation type="list" allowBlank="1" showInputMessage="1" showErrorMessage="1" sqref="C141" xr:uid="{442F3A6D-5795-42E1-82A6-1E772F2B85A1}">
      <formula1>"Oui,Non"</formula1>
    </dataValidation>
  </dataValidations>
  <hyperlinks>
    <hyperlink ref="A160" location="'2. Éval. contin. d’exploitation'!A56" display="Link terug naar tab 2. Continuïteitsbeoordeling" xr:uid="{00000000-0004-0000-0300-000001000000}"/>
    <hyperlink ref="A151" location="'4A. Flux de trésorerie détaillé'!A1" display="Link naar tab 4A. Uitgebreide cashlow" xr:uid="{00000000-0004-0000-0300-000002000000}"/>
    <hyperlink ref="A155" r:id="rId1" xr:uid="{976125F1-7B15-41DB-B24F-CA6851B4DE84}"/>
    <hyperlink ref="A160:B160" location="'2. Éval° continuité'!A1" display="Lien vers l’onglet 2. Éval° continuité" xr:uid="{6989D818-BC0F-42EF-B1F9-D929745BC6F9}"/>
  </hyperlinks>
  <printOptions horizontalCentered="1"/>
  <pageMargins left="0.19685039370078741" right="0.19685039370078741" top="0.39370078740157483" bottom="0.78740157480314965" header="0.19685039370078741" footer="0.19685039370078741"/>
  <pageSetup paperSize="9" scale="75" fitToHeight="0" orientation="landscape" r:id="rId2"/>
  <headerFooter>
    <oddFooter>&amp;L&amp;F - &amp;A&amp;C&amp;P/&amp;N&amp;R&amp;D</oddFooter>
  </headerFooter>
  <rowBreaks count="4" manualBreakCount="4">
    <brk id="49" max="16383" man="1"/>
    <brk id="68" max="16383" man="1"/>
    <brk id="107" max="16383" man="1"/>
    <brk id="144" max="16383" man="1"/>
  </rowBreaks>
  <ignoredErrors>
    <ignoredError sqref="B2:B3 H1:H3 C38:G38 H27:H28 E83:F93 D90:D103 C104:C107 C150:H154 H26 D11:E11 H39 C50:G60 C65:G68 D78 C82 E95:F102 F94 H29 C33:G36 C48:G48 C40:G42 C39:G39 C43:G47 G26 D26:E26 D27:G28 C24:G25 C29:G30 C27:C28 C26 F26" unlockedFormula="1"/>
  </ignoredError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2"/>
  <sheetViews>
    <sheetView showGridLines="0" showZeros="0" zoomScale="80" zoomScaleNormal="80" workbookViewId="0">
      <pane xSplit="2" ySplit="8" topLeftCell="C9" activePane="bottomRight" state="frozen"/>
      <selection activeCell="A7" sqref="A7:N17"/>
      <selection pane="topRight" activeCell="A7" sqref="A7:N17"/>
      <selection pane="bottomLeft" activeCell="A7" sqref="A7:N17"/>
      <selection pane="bottomRight" activeCell="A7" sqref="A7:N17"/>
    </sheetView>
  </sheetViews>
  <sheetFormatPr defaultColWidth="8.69921875" defaultRowHeight="13.2" x14ac:dyDescent="0.25"/>
  <cols>
    <col min="1" max="1" width="8.8984375" style="2" customWidth="1"/>
    <col min="2" max="2" width="46.59765625" style="2" customWidth="1"/>
    <col min="3" max="9" width="18.8984375" style="2" customWidth="1"/>
    <col min="10" max="10" width="48.59765625" style="16" customWidth="1"/>
    <col min="11" max="11" width="8.09765625" style="2" customWidth="1"/>
    <col min="12" max="12" width="36.59765625" style="2" customWidth="1"/>
    <col min="13" max="13" width="8.69921875" style="2"/>
    <col min="14" max="14" width="16" style="2" customWidth="1"/>
    <col min="15" max="16384" width="8.69921875" style="2"/>
  </cols>
  <sheetData>
    <row r="1" spans="1:16" ht="30" customHeight="1" x14ac:dyDescent="0.25">
      <c r="A1" s="165" t="s">
        <v>165</v>
      </c>
      <c r="B1" s="166"/>
      <c r="C1" s="166"/>
      <c r="D1" s="166"/>
      <c r="E1" s="192"/>
      <c r="F1" s="192"/>
      <c r="G1" s="166"/>
      <c r="H1" s="185"/>
      <c r="I1" s="167"/>
      <c r="J1" s="171" t="str">
        <f>'1. Intro &amp; arbre de décision'!N1</f>
        <v>Référence</v>
      </c>
      <c r="L1" s="158" t="s">
        <v>166</v>
      </c>
      <c r="M1" s="182"/>
      <c r="N1" s="182"/>
      <c r="O1" s="182"/>
      <c r="P1" s="11"/>
    </row>
    <row r="2" spans="1:16" x14ac:dyDescent="0.25">
      <c r="A2" s="170" t="s">
        <v>2</v>
      </c>
      <c r="B2" s="168" t="str">
        <f>'1. Intro &amp; arbre de décision'!B2</f>
        <v>Société XYZ</v>
      </c>
      <c r="C2" s="172"/>
      <c r="D2" s="172"/>
      <c r="E2" s="172"/>
      <c r="F2" s="172"/>
      <c r="G2" s="172"/>
      <c r="H2" s="172"/>
      <c r="I2" s="176" t="s">
        <v>248</v>
      </c>
      <c r="J2" s="180">
        <f>'1. Intro &amp; arbre de décision'!N2</f>
        <v>0</v>
      </c>
      <c r="L2" s="182"/>
      <c r="M2" s="182"/>
      <c r="N2" s="182"/>
      <c r="O2" s="182"/>
      <c r="P2" s="11"/>
    </row>
    <row r="3" spans="1:16" x14ac:dyDescent="0.25">
      <c r="A3" s="1" t="s">
        <v>4</v>
      </c>
      <c r="B3" s="169">
        <f>'1. Intro &amp; arbre de décision'!B3</f>
        <v>44196</v>
      </c>
      <c r="C3" s="172"/>
      <c r="D3" s="172"/>
      <c r="E3" s="172"/>
      <c r="F3" s="172"/>
      <c r="G3" s="172"/>
      <c r="H3" s="172"/>
      <c r="I3" s="176" t="s">
        <v>249</v>
      </c>
      <c r="J3" s="181">
        <f>'1. Intro &amp; arbre de décision'!N3</f>
        <v>44197</v>
      </c>
      <c r="L3" s="182"/>
      <c r="M3" s="182"/>
      <c r="N3" s="182"/>
      <c r="O3" s="182"/>
      <c r="P3" s="11"/>
    </row>
    <row r="4" spans="1:16" x14ac:dyDescent="0.25">
      <c r="M4" s="11"/>
      <c r="N4" s="11"/>
      <c r="O4" s="11"/>
      <c r="P4" s="11"/>
    </row>
    <row r="6" spans="1:16" x14ac:dyDescent="0.25">
      <c r="A6" s="3"/>
      <c r="L6" s="11"/>
    </row>
    <row r="7" spans="1:16" ht="26.4" x14ac:dyDescent="0.25">
      <c r="A7" s="9"/>
      <c r="C7" s="104" t="s">
        <v>98</v>
      </c>
      <c r="D7" s="104" t="s">
        <v>167</v>
      </c>
      <c r="E7" s="104" t="s">
        <v>168</v>
      </c>
      <c r="F7" s="104" t="s">
        <v>169</v>
      </c>
      <c r="G7" s="104" t="s">
        <v>100</v>
      </c>
      <c r="H7" s="104" t="s">
        <v>101</v>
      </c>
      <c r="I7" s="104" t="s">
        <v>102</v>
      </c>
      <c r="J7" s="104" t="s">
        <v>170</v>
      </c>
      <c r="L7" s="11"/>
    </row>
    <row r="8" spans="1:16" s="42" customFormat="1" x14ac:dyDescent="0.25">
      <c r="A8" s="52"/>
      <c r="B8" s="53"/>
      <c r="C8" s="50">
        <f>'4. Indicateurs quantitatifs'!C15</f>
        <v>43830</v>
      </c>
      <c r="D8" s="50">
        <v>43921</v>
      </c>
      <c r="E8" s="50">
        <f>'4. Indicateurs quantitatifs'!D15</f>
        <v>44012</v>
      </c>
      <c r="F8" s="50">
        <v>44104</v>
      </c>
      <c r="G8" s="50">
        <f>'4. Indicateurs quantitatifs'!E15</f>
        <v>44196</v>
      </c>
      <c r="H8" s="50">
        <f>'4. Indicateurs quantitatifs'!F15</f>
        <v>44286</v>
      </c>
      <c r="I8" s="50">
        <f>'4. Indicateurs quantitatifs'!G15</f>
        <v>44561</v>
      </c>
      <c r="J8" s="193"/>
    </row>
    <row r="9" spans="1:16" s="42" customFormat="1" x14ac:dyDescent="0.25">
      <c r="A9" s="75" t="s">
        <v>171</v>
      </c>
      <c r="B9" s="76"/>
      <c r="C9" s="68"/>
      <c r="D9" s="89"/>
      <c r="E9" s="89"/>
      <c r="F9" s="89"/>
      <c r="G9" s="89"/>
      <c r="H9" s="89"/>
      <c r="I9" s="89"/>
      <c r="J9" s="194"/>
    </row>
    <row r="10" spans="1:16" s="42" customFormat="1" x14ac:dyDescent="0.25">
      <c r="A10" s="77"/>
      <c r="B10" s="54"/>
      <c r="C10" s="69"/>
      <c r="D10" s="90"/>
      <c r="E10" s="90"/>
      <c r="F10" s="90"/>
      <c r="G10" s="90"/>
      <c r="H10" s="90"/>
      <c r="I10" s="90"/>
      <c r="J10" s="194"/>
    </row>
    <row r="11" spans="1:16" s="44" customFormat="1" ht="13.2" customHeight="1" x14ac:dyDescent="0.25">
      <c r="A11" s="78" t="s">
        <v>172</v>
      </c>
      <c r="B11" s="56"/>
      <c r="C11" s="41">
        <f>'4. Indicateurs quantitatifs'!C25</f>
        <v>-2000</v>
      </c>
      <c r="D11" s="67"/>
      <c r="E11" s="41">
        <f>'4. Indicateurs quantitatifs'!D25</f>
        <v>-2000</v>
      </c>
      <c r="F11" s="67"/>
      <c r="G11" s="41">
        <f>'4. Indicateurs quantitatifs'!E25</f>
        <v>0</v>
      </c>
      <c r="H11" s="41">
        <f>'4. Indicateurs quantitatifs'!F25</f>
        <v>300</v>
      </c>
      <c r="I11" s="41">
        <f>'4. Indicateurs quantitatifs'!G25</f>
        <v>7500</v>
      </c>
      <c r="J11" s="195"/>
      <c r="K11" s="45"/>
      <c r="L11" s="275" t="s">
        <v>173</v>
      </c>
    </row>
    <row r="12" spans="1:16" s="42" customFormat="1" x14ac:dyDescent="0.25">
      <c r="A12" s="79"/>
      <c r="B12" s="57"/>
      <c r="C12" s="70"/>
      <c r="D12" s="91"/>
      <c r="E12" s="91"/>
      <c r="F12" s="91"/>
      <c r="G12" s="91"/>
      <c r="H12" s="91"/>
      <c r="I12" s="91"/>
      <c r="J12" s="196"/>
      <c r="L12" s="275"/>
    </row>
    <row r="13" spans="1:16" s="44" customFormat="1" x14ac:dyDescent="0.25">
      <c r="A13" s="80" t="s">
        <v>174</v>
      </c>
      <c r="B13" s="58"/>
      <c r="C13" s="70">
        <f>SUM(C14:C17)</f>
        <v>0</v>
      </c>
      <c r="D13" s="92">
        <f>SUM(D14:D17)</f>
        <v>0</v>
      </c>
      <c r="E13" s="92">
        <f t="shared" ref="E13:F13" si="0">SUM(E14:E17)</f>
        <v>0</v>
      </c>
      <c r="F13" s="92">
        <f t="shared" si="0"/>
        <v>0</v>
      </c>
      <c r="G13" s="92">
        <f t="shared" ref="G13:I13" si="1">SUM(G14:G17)</f>
        <v>0</v>
      </c>
      <c r="H13" s="92">
        <f t="shared" si="1"/>
        <v>0</v>
      </c>
      <c r="I13" s="92">
        <f t="shared" si="1"/>
        <v>0</v>
      </c>
      <c r="J13" s="46"/>
      <c r="L13" s="275"/>
    </row>
    <row r="14" spans="1:16" s="42" customFormat="1" x14ac:dyDescent="0.25">
      <c r="A14" s="79" t="s">
        <v>175</v>
      </c>
      <c r="B14" s="57"/>
      <c r="C14" s="39"/>
      <c r="D14" s="67"/>
      <c r="E14" s="67"/>
      <c r="F14" s="67"/>
      <c r="G14" s="67"/>
      <c r="H14" s="67"/>
      <c r="I14" s="67"/>
      <c r="J14" s="197"/>
    </row>
    <row r="15" spans="1:16" s="42" customFormat="1" x14ac:dyDescent="0.25">
      <c r="A15" s="79" t="s">
        <v>176</v>
      </c>
      <c r="B15" s="57"/>
      <c r="C15" s="39"/>
      <c r="D15" s="67"/>
      <c r="E15" s="67"/>
      <c r="F15" s="67"/>
      <c r="G15" s="67"/>
      <c r="H15" s="67"/>
      <c r="I15" s="67"/>
      <c r="J15" s="197"/>
    </row>
    <row r="16" spans="1:16" s="103" customFormat="1" ht="27" customHeight="1" x14ac:dyDescent="0.25">
      <c r="A16" s="357" t="s">
        <v>177</v>
      </c>
      <c r="B16" s="358"/>
      <c r="C16" s="39"/>
      <c r="D16" s="67"/>
      <c r="E16" s="67"/>
      <c r="F16" s="67"/>
      <c r="G16" s="67"/>
      <c r="H16" s="67"/>
      <c r="I16" s="67"/>
      <c r="J16" s="197"/>
    </row>
    <row r="17" spans="1:12" s="42" customFormat="1" x14ac:dyDescent="0.25">
      <c r="A17" s="79" t="s">
        <v>178</v>
      </c>
      <c r="B17" s="57"/>
      <c r="C17" s="39"/>
      <c r="D17" s="67"/>
      <c r="E17" s="67"/>
      <c r="F17" s="67"/>
      <c r="G17" s="67"/>
      <c r="H17" s="67"/>
      <c r="I17" s="67"/>
      <c r="J17" s="197"/>
    </row>
    <row r="18" spans="1:12" s="44" customFormat="1" x14ac:dyDescent="0.25">
      <c r="A18" s="78" t="s">
        <v>179</v>
      </c>
      <c r="B18" s="56"/>
      <c r="C18" s="39"/>
      <c r="D18" s="67"/>
      <c r="E18" s="67"/>
      <c r="F18" s="67"/>
      <c r="G18" s="67"/>
      <c r="H18" s="67"/>
      <c r="I18" s="67"/>
      <c r="J18" s="197"/>
    </row>
    <row r="19" spans="1:12" s="42" customFormat="1" x14ac:dyDescent="0.25">
      <c r="A19" s="79" t="s">
        <v>180</v>
      </c>
      <c r="B19" s="57"/>
      <c r="C19" s="39"/>
      <c r="D19" s="67"/>
      <c r="E19" s="67"/>
      <c r="F19" s="67"/>
      <c r="G19" s="67"/>
      <c r="H19" s="67"/>
      <c r="I19" s="67"/>
      <c r="J19" s="197"/>
    </row>
    <row r="20" spans="1:12" s="42" customFormat="1" x14ac:dyDescent="0.25">
      <c r="A20" s="359" t="s">
        <v>181</v>
      </c>
      <c r="B20" s="360"/>
      <c r="C20" s="71">
        <f>+C11+C13+C18+C19</f>
        <v>-2000</v>
      </c>
      <c r="D20" s="71">
        <f t="shared" ref="D20:F20" si="2">+D11+D13+D18+D19</f>
        <v>0</v>
      </c>
      <c r="E20" s="71">
        <f t="shared" si="2"/>
        <v>-2000</v>
      </c>
      <c r="F20" s="71">
        <f t="shared" si="2"/>
        <v>0</v>
      </c>
      <c r="G20" s="93">
        <f t="shared" ref="G20:I20" si="3">+G11+G13+G18+G19</f>
        <v>0</v>
      </c>
      <c r="H20" s="93">
        <f t="shared" si="3"/>
        <v>300</v>
      </c>
      <c r="I20" s="93">
        <f t="shared" si="3"/>
        <v>7500</v>
      </c>
      <c r="J20" s="72"/>
    </row>
    <row r="21" spans="1:12" s="42" customFormat="1" x14ac:dyDescent="0.25">
      <c r="A21" s="79"/>
      <c r="B21" s="57"/>
      <c r="C21" s="70"/>
      <c r="D21" s="91"/>
      <c r="E21" s="91"/>
      <c r="F21" s="91"/>
      <c r="G21" s="91"/>
      <c r="H21" s="91"/>
      <c r="I21" s="91"/>
      <c r="J21" s="196"/>
    </row>
    <row r="22" spans="1:12" s="44" customFormat="1" x14ac:dyDescent="0.25">
      <c r="A22" s="78" t="s">
        <v>182</v>
      </c>
      <c r="B22" s="56"/>
      <c r="C22" s="46">
        <f>SUM(C23:C24)</f>
        <v>0</v>
      </c>
      <c r="D22" s="94">
        <f t="shared" ref="D22:I22" si="4">SUM(D23:D24)</f>
        <v>0</v>
      </c>
      <c r="E22" s="94">
        <f t="shared" si="4"/>
        <v>0</v>
      </c>
      <c r="F22" s="94">
        <f t="shared" si="4"/>
        <v>0</v>
      </c>
      <c r="G22" s="94">
        <f t="shared" si="4"/>
        <v>0</v>
      </c>
      <c r="H22" s="94">
        <f t="shared" si="4"/>
        <v>0</v>
      </c>
      <c r="I22" s="94">
        <f t="shared" si="4"/>
        <v>0</v>
      </c>
      <c r="J22" s="46"/>
    </row>
    <row r="23" spans="1:12" s="42" customFormat="1" x14ac:dyDescent="0.25">
      <c r="A23" s="79" t="s">
        <v>183</v>
      </c>
      <c r="B23" s="57"/>
      <c r="C23" s="39"/>
      <c r="D23" s="67"/>
      <c r="E23" s="67"/>
      <c r="F23" s="67"/>
      <c r="G23" s="67"/>
      <c r="H23" s="67"/>
      <c r="I23" s="67"/>
      <c r="J23" s="197"/>
      <c r="K23" s="47"/>
      <c r="L23" s="47"/>
    </row>
    <row r="24" spans="1:12" s="42" customFormat="1" x14ac:dyDescent="0.25">
      <c r="A24" s="79" t="s">
        <v>184</v>
      </c>
      <c r="B24" s="57"/>
      <c r="C24" s="39"/>
      <c r="D24" s="67"/>
      <c r="E24" s="67"/>
      <c r="F24" s="67"/>
      <c r="G24" s="67"/>
      <c r="H24" s="67"/>
      <c r="I24" s="67"/>
      <c r="J24" s="197"/>
    </row>
    <row r="25" spans="1:12" s="44" customFormat="1" x14ac:dyDescent="0.25">
      <c r="A25" s="78" t="s">
        <v>185</v>
      </c>
      <c r="B25" s="56"/>
      <c r="C25" s="46">
        <f>C26+C27</f>
        <v>0</v>
      </c>
      <c r="D25" s="94">
        <f t="shared" ref="D25:I25" si="5">D26+D27</f>
        <v>0</v>
      </c>
      <c r="E25" s="94">
        <f t="shared" si="5"/>
        <v>0</v>
      </c>
      <c r="F25" s="94">
        <f t="shared" si="5"/>
        <v>0</v>
      </c>
      <c r="G25" s="94">
        <f t="shared" si="5"/>
        <v>0</v>
      </c>
      <c r="H25" s="94">
        <f t="shared" si="5"/>
        <v>0</v>
      </c>
      <c r="I25" s="94">
        <f t="shared" si="5"/>
        <v>0</v>
      </c>
      <c r="J25" s="46"/>
    </row>
    <row r="26" spans="1:12" s="42" customFormat="1" x14ac:dyDescent="0.25">
      <c r="A26" s="79" t="s">
        <v>186</v>
      </c>
      <c r="B26" s="57"/>
      <c r="C26" s="39"/>
      <c r="D26" s="67"/>
      <c r="E26" s="67"/>
      <c r="F26" s="67"/>
      <c r="G26" s="67"/>
      <c r="H26" s="67"/>
      <c r="I26" s="67"/>
      <c r="J26" s="197"/>
    </row>
    <row r="27" spans="1:12" s="42" customFormat="1" x14ac:dyDescent="0.25">
      <c r="A27" s="79" t="s">
        <v>187</v>
      </c>
      <c r="B27" s="57"/>
      <c r="C27" s="39"/>
      <c r="D27" s="67"/>
      <c r="E27" s="67"/>
      <c r="F27" s="67"/>
      <c r="G27" s="67"/>
      <c r="H27" s="67"/>
      <c r="I27" s="67"/>
      <c r="J27" s="197"/>
    </row>
    <row r="28" spans="1:12" s="44" customFormat="1" x14ac:dyDescent="0.25">
      <c r="A28" s="78" t="s">
        <v>188</v>
      </c>
      <c r="B28" s="56"/>
      <c r="C28" s="39"/>
      <c r="D28" s="67"/>
      <c r="E28" s="67"/>
      <c r="F28" s="67"/>
      <c r="G28" s="67"/>
      <c r="H28" s="67"/>
      <c r="I28" s="67"/>
      <c r="J28" s="197"/>
    </row>
    <row r="29" spans="1:12" s="44" customFormat="1" x14ac:dyDescent="0.25">
      <c r="A29" s="78" t="s">
        <v>189</v>
      </c>
      <c r="B29" s="56"/>
      <c r="C29" s="46">
        <f>SUM(C30:C32)</f>
        <v>0</v>
      </c>
      <c r="D29" s="94">
        <f t="shared" ref="D29:I29" si="6">SUM(D30:D32)</f>
        <v>0</v>
      </c>
      <c r="E29" s="94">
        <f t="shared" si="6"/>
        <v>0</v>
      </c>
      <c r="F29" s="94">
        <f t="shared" si="6"/>
        <v>0</v>
      </c>
      <c r="G29" s="94">
        <f t="shared" si="6"/>
        <v>0</v>
      </c>
      <c r="H29" s="94">
        <f t="shared" si="6"/>
        <v>0</v>
      </c>
      <c r="I29" s="94">
        <f t="shared" si="6"/>
        <v>0</v>
      </c>
      <c r="J29" s="46"/>
    </row>
    <row r="30" spans="1:12" s="42" customFormat="1" x14ac:dyDescent="0.25">
      <c r="A30" s="79" t="s">
        <v>190</v>
      </c>
      <c r="B30" s="57"/>
      <c r="C30" s="39"/>
      <c r="D30" s="67"/>
      <c r="E30" s="67"/>
      <c r="F30" s="67"/>
      <c r="G30" s="67"/>
      <c r="H30" s="67"/>
      <c r="I30" s="67"/>
      <c r="J30" s="197"/>
    </row>
    <row r="31" spans="1:12" s="42" customFormat="1" x14ac:dyDescent="0.25">
      <c r="A31" s="79" t="s">
        <v>191</v>
      </c>
      <c r="B31" s="57"/>
      <c r="C31" s="39"/>
      <c r="D31" s="67"/>
      <c r="E31" s="67"/>
      <c r="F31" s="67"/>
      <c r="G31" s="67"/>
      <c r="H31" s="67"/>
      <c r="I31" s="67"/>
      <c r="J31" s="197"/>
    </row>
    <row r="32" spans="1:12" s="42" customFormat="1" x14ac:dyDescent="0.25">
      <c r="A32" s="79" t="s">
        <v>192</v>
      </c>
      <c r="B32" s="57"/>
      <c r="C32" s="39"/>
      <c r="D32" s="67"/>
      <c r="E32" s="67"/>
      <c r="F32" s="67"/>
      <c r="G32" s="67"/>
      <c r="H32" s="67"/>
      <c r="I32" s="67"/>
      <c r="J32" s="197"/>
    </row>
    <row r="33" spans="1:10" s="44" customFormat="1" x14ac:dyDescent="0.25">
      <c r="A33" s="78" t="s">
        <v>193</v>
      </c>
      <c r="B33" s="56"/>
      <c r="C33" s="46">
        <f>SUM(C34:C37)</f>
        <v>0</v>
      </c>
      <c r="D33" s="94">
        <f t="shared" ref="D33:I33" si="7">SUM(D34:D37)</f>
        <v>0</v>
      </c>
      <c r="E33" s="94">
        <f t="shared" si="7"/>
        <v>0</v>
      </c>
      <c r="F33" s="94">
        <f t="shared" si="7"/>
        <v>0</v>
      </c>
      <c r="G33" s="94">
        <f t="shared" si="7"/>
        <v>0</v>
      </c>
      <c r="H33" s="94">
        <f t="shared" si="7"/>
        <v>0</v>
      </c>
      <c r="I33" s="94">
        <f t="shared" si="7"/>
        <v>0</v>
      </c>
      <c r="J33" s="46"/>
    </row>
    <row r="34" spans="1:10" s="42" customFormat="1" x14ac:dyDescent="0.25">
      <c r="A34" s="79" t="s">
        <v>194</v>
      </c>
      <c r="B34" s="57"/>
      <c r="C34" s="39"/>
      <c r="D34" s="67"/>
      <c r="E34" s="67"/>
      <c r="F34" s="67"/>
      <c r="G34" s="67"/>
      <c r="H34" s="67"/>
      <c r="I34" s="67"/>
      <c r="J34" s="197"/>
    </row>
    <row r="35" spans="1:10" s="42" customFormat="1" x14ac:dyDescent="0.25">
      <c r="A35" s="79" t="s">
        <v>195</v>
      </c>
      <c r="B35" s="57"/>
      <c r="C35" s="39"/>
      <c r="D35" s="67"/>
      <c r="E35" s="67"/>
      <c r="F35" s="67"/>
      <c r="G35" s="67"/>
      <c r="H35" s="67"/>
      <c r="I35" s="67"/>
      <c r="J35" s="197"/>
    </row>
    <row r="36" spans="1:10" s="42" customFormat="1" x14ac:dyDescent="0.25">
      <c r="A36" s="79" t="s">
        <v>196</v>
      </c>
      <c r="B36" s="57"/>
      <c r="C36" s="39"/>
      <c r="D36" s="67"/>
      <c r="E36" s="67"/>
      <c r="F36" s="67"/>
      <c r="G36" s="67"/>
      <c r="H36" s="67"/>
      <c r="I36" s="67"/>
      <c r="J36" s="197"/>
    </row>
    <row r="37" spans="1:10" s="42" customFormat="1" x14ac:dyDescent="0.25">
      <c r="A37" s="79" t="s">
        <v>197</v>
      </c>
      <c r="B37" s="57"/>
      <c r="C37" s="39"/>
      <c r="D37" s="67"/>
      <c r="E37" s="67"/>
      <c r="F37" s="67"/>
      <c r="G37" s="67"/>
      <c r="H37" s="67"/>
      <c r="I37" s="67"/>
      <c r="J37" s="197"/>
    </row>
    <row r="38" spans="1:10" s="42" customFormat="1" x14ac:dyDescent="0.25">
      <c r="A38" s="359" t="s">
        <v>198</v>
      </c>
      <c r="B38" s="360"/>
      <c r="C38" s="72">
        <f>+C22+C25+C28+C29+C33+C20</f>
        <v>-2000</v>
      </c>
      <c r="D38" s="95">
        <f t="shared" ref="D38:I38" si="8">+D22+D25+D28+D29+D33+D20</f>
        <v>0</v>
      </c>
      <c r="E38" s="95">
        <f t="shared" si="8"/>
        <v>-2000</v>
      </c>
      <c r="F38" s="95">
        <f t="shared" si="8"/>
        <v>0</v>
      </c>
      <c r="G38" s="95">
        <f t="shared" si="8"/>
        <v>0</v>
      </c>
      <c r="H38" s="95">
        <f t="shared" si="8"/>
        <v>300</v>
      </c>
      <c r="I38" s="95">
        <f t="shared" si="8"/>
        <v>7500</v>
      </c>
      <c r="J38" s="72"/>
    </row>
    <row r="39" spans="1:10" s="65" customFormat="1" x14ac:dyDescent="0.25">
      <c r="A39" s="81"/>
      <c r="B39" s="64"/>
      <c r="C39" s="73"/>
      <c r="D39" s="96"/>
      <c r="E39" s="96"/>
      <c r="F39" s="96"/>
      <c r="G39" s="96"/>
      <c r="H39" s="96"/>
      <c r="I39" s="96"/>
      <c r="J39" s="73"/>
    </row>
    <row r="40" spans="1:10" s="42" customFormat="1" x14ac:dyDescent="0.25">
      <c r="A40" s="82" t="s">
        <v>199</v>
      </c>
      <c r="B40" s="59"/>
      <c r="C40" s="51"/>
      <c r="D40" s="91"/>
      <c r="E40" s="91"/>
      <c r="F40" s="91"/>
      <c r="G40" s="91"/>
      <c r="H40" s="91"/>
      <c r="I40" s="91"/>
      <c r="J40" s="196"/>
    </row>
    <row r="41" spans="1:10" s="42" customFormat="1" x14ac:dyDescent="0.25">
      <c r="A41" s="77"/>
      <c r="B41" s="54"/>
      <c r="C41" s="43"/>
      <c r="D41" s="91"/>
      <c r="E41" s="91"/>
      <c r="F41" s="91"/>
      <c r="G41" s="91"/>
      <c r="H41" s="91"/>
      <c r="I41" s="91"/>
      <c r="J41" s="196"/>
    </row>
    <row r="42" spans="1:10" s="44" customFormat="1" x14ac:dyDescent="0.25">
      <c r="A42" s="83" t="s">
        <v>200</v>
      </c>
      <c r="B42" s="56"/>
      <c r="C42" s="46">
        <f>SUM(C43:C50)</f>
        <v>0</v>
      </c>
      <c r="D42" s="94">
        <f t="shared" ref="D42:I42" si="9">SUM(D43:D50)</f>
        <v>0</v>
      </c>
      <c r="E42" s="94">
        <f t="shared" si="9"/>
        <v>0</v>
      </c>
      <c r="F42" s="94">
        <f t="shared" si="9"/>
        <v>0</v>
      </c>
      <c r="G42" s="94">
        <f t="shared" si="9"/>
        <v>0</v>
      </c>
      <c r="H42" s="94">
        <f t="shared" si="9"/>
        <v>0</v>
      </c>
      <c r="I42" s="94">
        <f t="shared" si="9"/>
        <v>0</v>
      </c>
      <c r="J42" s="46"/>
    </row>
    <row r="43" spans="1:10" s="42" customFormat="1" x14ac:dyDescent="0.25">
      <c r="A43" s="84" t="s">
        <v>201</v>
      </c>
      <c r="B43" s="57"/>
      <c r="C43" s="39"/>
      <c r="D43" s="67"/>
      <c r="E43" s="67"/>
      <c r="F43" s="67"/>
      <c r="G43" s="67"/>
      <c r="H43" s="67"/>
      <c r="I43" s="67"/>
      <c r="J43" s="197"/>
    </row>
    <row r="44" spans="1:10" s="42" customFormat="1" x14ac:dyDescent="0.25">
      <c r="A44" s="84" t="s">
        <v>202</v>
      </c>
      <c r="B44" s="57"/>
      <c r="C44" s="39"/>
      <c r="D44" s="67"/>
      <c r="E44" s="67"/>
      <c r="F44" s="67"/>
      <c r="G44" s="67"/>
      <c r="H44" s="67"/>
      <c r="I44" s="67"/>
      <c r="J44" s="197"/>
    </row>
    <row r="45" spans="1:10" s="42" customFormat="1" x14ac:dyDescent="0.25">
      <c r="A45" s="84" t="s">
        <v>203</v>
      </c>
      <c r="B45" s="57"/>
      <c r="C45" s="39"/>
      <c r="D45" s="67"/>
      <c r="E45" s="67"/>
      <c r="F45" s="67"/>
      <c r="G45" s="67"/>
      <c r="H45" s="67"/>
      <c r="I45" s="67"/>
      <c r="J45" s="197"/>
    </row>
    <row r="46" spans="1:10" s="42" customFormat="1" x14ac:dyDescent="0.25">
      <c r="A46" s="84" t="s">
        <v>204</v>
      </c>
      <c r="B46" s="57"/>
      <c r="C46" s="39"/>
      <c r="D46" s="67"/>
      <c r="E46" s="67"/>
      <c r="F46" s="67"/>
      <c r="G46" s="67"/>
      <c r="H46" s="67"/>
      <c r="I46" s="67"/>
      <c r="J46" s="197"/>
    </row>
    <row r="47" spans="1:10" s="42" customFormat="1" x14ac:dyDescent="0.25">
      <c r="A47" s="84" t="s">
        <v>205</v>
      </c>
      <c r="B47" s="57"/>
      <c r="C47" s="39"/>
      <c r="D47" s="67"/>
      <c r="E47" s="67"/>
      <c r="F47" s="67"/>
      <c r="G47" s="67"/>
      <c r="H47" s="67"/>
      <c r="I47" s="67"/>
      <c r="J47" s="197"/>
    </row>
    <row r="48" spans="1:10" s="42" customFormat="1" x14ac:dyDescent="0.25">
      <c r="A48" s="84" t="s">
        <v>206</v>
      </c>
      <c r="B48" s="57"/>
      <c r="C48" s="39"/>
      <c r="D48" s="67"/>
      <c r="E48" s="67"/>
      <c r="F48" s="67"/>
      <c r="G48" s="67"/>
      <c r="H48" s="67"/>
      <c r="I48" s="67"/>
      <c r="J48" s="197"/>
    </row>
    <row r="49" spans="1:10" s="42" customFormat="1" x14ac:dyDescent="0.25">
      <c r="A49" s="84" t="s">
        <v>207</v>
      </c>
      <c r="B49" s="57"/>
      <c r="C49" s="39"/>
      <c r="D49" s="67"/>
      <c r="E49" s="67"/>
      <c r="F49" s="67"/>
      <c r="G49" s="67"/>
      <c r="H49" s="67"/>
      <c r="I49" s="67"/>
      <c r="J49" s="197"/>
    </row>
    <row r="50" spans="1:10" s="42" customFormat="1" x14ac:dyDescent="0.25">
      <c r="A50" s="84" t="s">
        <v>208</v>
      </c>
      <c r="B50" s="57"/>
      <c r="C50" s="39"/>
      <c r="D50" s="67"/>
      <c r="E50" s="67"/>
      <c r="F50" s="67"/>
      <c r="G50" s="67"/>
      <c r="H50" s="67"/>
      <c r="I50" s="67"/>
      <c r="J50" s="197"/>
    </row>
    <row r="51" spans="1:10" s="42" customFormat="1" x14ac:dyDescent="0.25">
      <c r="A51" s="83" t="s">
        <v>209</v>
      </c>
      <c r="B51" s="57"/>
      <c r="C51" s="46">
        <f>SUM(C52:C57)</f>
        <v>0</v>
      </c>
      <c r="D51" s="94">
        <f t="shared" ref="D51:I51" si="10">SUM(D52:D57)</f>
        <v>0</v>
      </c>
      <c r="E51" s="94">
        <f t="shared" si="10"/>
        <v>0</v>
      </c>
      <c r="F51" s="94">
        <f t="shared" si="10"/>
        <v>0</v>
      </c>
      <c r="G51" s="94">
        <f t="shared" si="10"/>
        <v>0</v>
      </c>
      <c r="H51" s="94">
        <f t="shared" si="10"/>
        <v>0</v>
      </c>
      <c r="I51" s="94">
        <f t="shared" si="10"/>
        <v>0</v>
      </c>
      <c r="J51" s="46"/>
    </row>
    <row r="52" spans="1:10" s="44" customFormat="1" x14ac:dyDescent="0.25">
      <c r="A52" s="84" t="s">
        <v>202</v>
      </c>
      <c r="B52" s="56"/>
      <c r="C52" s="39"/>
      <c r="D52" s="67"/>
      <c r="E52" s="67"/>
      <c r="F52" s="67"/>
      <c r="G52" s="67"/>
      <c r="H52" s="67"/>
      <c r="I52" s="67"/>
      <c r="J52" s="197"/>
    </row>
    <row r="53" spans="1:10" s="42" customFormat="1" x14ac:dyDescent="0.25">
      <c r="A53" s="84" t="s">
        <v>203</v>
      </c>
      <c r="B53" s="57"/>
      <c r="C53" s="39"/>
      <c r="D53" s="67"/>
      <c r="E53" s="67"/>
      <c r="F53" s="67"/>
      <c r="G53" s="67"/>
      <c r="H53" s="67"/>
      <c r="I53" s="67"/>
      <c r="J53" s="197"/>
    </row>
    <row r="54" spans="1:10" s="42" customFormat="1" x14ac:dyDescent="0.25">
      <c r="A54" s="84" t="s">
        <v>204</v>
      </c>
      <c r="B54" s="57"/>
      <c r="C54" s="39"/>
      <c r="D54" s="67"/>
      <c r="E54" s="67"/>
      <c r="F54" s="67"/>
      <c r="G54" s="67"/>
      <c r="H54" s="67"/>
      <c r="I54" s="67"/>
      <c r="J54" s="197"/>
    </row>
    <row r="55" spans="1:10" s="42" customFormat="1" x14ac:dyDescent="0.25">
      <c r="A55" s="84" t="s">
        <v>205</v>
      </c>
      <c r="B55" s="57"/>
      <c r="C55" s="39"/>
      <c r="D55" s="67"/>
      <c r="E55" s="67"/>
      <c r="F55" s="67"/>
      <c r="G55" s="67"/>
      <c r="H55" s="67"/>
      <c r="I55" s="67"/>
      <c r="J55" s="197"/>
    </row>
    <row r="56" spans="1:10" s="42" customFormat="1" x14ac:dyDescent="0.25">
      <c r="A56" s="84" t="s">
        <v>206</v>
      </c>
      <c r="B56" s="57"/>
      <c r="C56" s="39"/>
      <c r="D56" s="67"/>
      <c r="E56" s="67"/>
      <c r="F56" s="67"/>
      <c r="G56" s="67"/>
      <c r="H56" s="67"/>
      <c r="I56" s="67"/>
      <c r="J56" s="197"/>
    </row>
    <row r="57" spans="1:10" s="42" customFormat="1" x14ac:dyDescent="0.25">
      <c r="A57" s="84" t="s">
        <v>207</v>
      </c>
      <c r="B57" s="57"/>
      <c r="C57" s="39"/>
      <c r="D57" s="67"/>
      <c r="E57" s="67"/>
      <c r="F57" s="67"/>
      <c r="G57" s="67"/>
      <c r="H57" s="67"/>
      <c r="I57" s="67"/>
      <c r="J57" s="197"/>
    </row>
    <row r="58" spans="1:10" s="44" customFormat="1" x14ac:dyDescent="0.25">
      <c r="A58" s="83" t="s">
        <v>210</v>
      </c>
      <c r="B58" s="56"/>
      <c r="C58" s="39"/>
      <c r="D58" s="67"/>
      <c r="E58" s="67"/>
      <c r="F58" s="67"/>
      <c r="G58" s="67"/>
      <c r="H58" s="67"/>
      <c r="I58" s="67"/>
      <c r="J58" s="197"/>
    </row>
    <row r="59" spans="1:10" s="42" customFormat="1" x14ac:dyDescent="0.25">
      <c r="A59" s="191" t="s">
        <v>211</v>
      </c>
      <c r="B59" s="57"/>
      <c r="C59" s="39"/>
      <c r="D59" s="67"/>
      <c r="E59" s="67"/>
      <c r="F59" s="67"/>
      <c r="G59" s="67"/>
      <c r="H59" s="67"/>
      <c r="I59" s="67"/>
      <c r="J59" s="197"/>
    </row>
    <row r="60" spans="1:10" s="42" customFormat="1" x14ac:dyDescent="0.25">
      <c r="A60" s="353" t="s">
        <v>212</v>
      </c>
      <c r="B60" s="354"/>
      <c r="C60" s="72">
        <f>+C42+C51+C58+C59</f>
        <v>0</v>
      </c>
      <c r="D60" s="95">
        <f t="shared" ref="D60:I60" si="11">+D42+D51+D58+D59</f>
        <v>0</v>
      </c>
      <c r="E60" s="95">
        <f t="shared" si="11"/>
        <v>0</v>
      </c>
      <c r="F60" s="95">
        <f t="shared" si="11"/>
        <v>0</v>
      </c>
      <c r="G60" s="95">
        <f t="shared" si="11"/>
        <v>0</v>
      </c>
      <c r="H60" s="95">
        <f t="shared" si="11"/>
        <v>0</v>
      </c>
      <c r="I60" s="95">
        <f t="shared" si="11"/>
        <v>0</v>
      </c>
      <c r="J60" s="72"/>
    </row>
    <row r="61" spans="1:10" s="65" customFormat="1" x14ac:dyDescent="0.25">
      <c r="A61" s="85"/>
      <c r="B61" s="66"/>
      <c r="C61" s="73"/>
      <c r="D61" s="97"/>
      <c r="E61" s="97"/>
      <c r="F61" s="97"/>
      <c r="G61" s="97"/>
      <c r="H61" s="97"/>
      <c r="I61" s="97"/>
      <c r="J61" s="198"/>
    </row>
    <row r="62" spans="1:10" s="42" customFormat="1" x14ac:dyDescent="0.25">
      <c r="A62" s="82" t="s">
        <v>213</v>
      </c>
      <c r="B62" s="59"/>
      <c r="C62" s="51"/>
      <c r="D62" s="91"/>
      <c r="E62" s="91"/>
      <c r="F62" s="91"/>
      <c r="G62" s="91"/>
      <c r="H62" s="91"/>
      <c r="I62" s="91"/>
      <c r="J62" s="196"/>
    </row>
    <row r="63" spans="1:10" s="42" customFormat="1" x14ac:dyDescent="0.25">
      <c r="A63" s="77"/>
      <c r="B63" s="54"/>
      <c r="C63" s="43"/>
      <c r="D63" s="91"/>
      <c r="E63" s="91"/>
      <c r="F63" s="91"/>
      <c r="G63" s="91"/>
      <c r="H63" s="91"/>
      <c r="I63" s="91"/>
      <c r="J63" s="196"/>
    </row>
    <row r="64" spans="1:10" s="44" customFormat="1" x14ac:dyDescent="0.25">
      <c r="A64" s="83" t="s">
        <v>214</v>
      </c>
      <c r="B64" s="56"/>
      <c r="C64" s="39"/>
      <c r="D64" s="67"/>
      <c r="E64" s="67"/>
      <c r="F64" s="67"/>
      <c r="G64" s="67"/>
      <c r="H64" s="67"/>
      <c r="I64" s="67"/>
      <c r="J64" s="197"/>
    </row>
    <row r="65" spans="1:10" s="44" customFormat="1" x14ac:dyDescent="0.25">
      <c r="A65" s="83" t="s">
        <v>215</v>
      </c>
      <c r="B65" s="60"/>
      <c r="C65" s="39"/>
      <c r="D65" s="67"/>
      <c r="E65" s="67"/>
      <c r="F65" s="67"/>
      <c r="G65" s="67"/>
      <c r="H65" s="67"/>
      <c r="I65" s="67"/>
      <c r="J65" s="197"/>
    </row>
    <row r="66" spans="1:10" s="44" customFormat="1" x14ac:dyDescent="0.25">
      <c r="A66" s="83" t="s">
        <v>216</v>
      </c>
      <c r="B66" s="60"/>
      <c r="C66" s="39"/>
      <c r="D66" s="67"/>
      <c r="E66" s="67"/>
      <c r="F66" s="67"/>
      <c r="G66" s="67"/>
      <c r="H66" s="67"/>
      <c r="I66" s="67"/>
      <c r="J66" s="197"/>
    </row>
    <row r="67" spans="1:10" s="44" customFormat="1" x14ac:dyDescent="0.25">
      <c r="A67" s="83" t="s">
        <v>217</v>
      </c>
      <c r="B67" s="56"/>
      <c r="C67" s="46">
        <f>SUM(C68:C70)</f>
        <v>0</v>
      </c>
      <c r="D67" s="94">
        <f t="shared" ref="D67:I67" si="12">SUM(D68:D70)</f>
        <v>0</v>
      </c>
      <c r="E67" s="94">
        <f t="shared" si="12"/>
        <v>0</v>
      </c>
      <c r="F67" s="94">
        <f t="shared" si="12"/>
        <v>0</v>
      </c>
      <c r="G67" s="94">
        <f t="shared" si="12"/>
        <v>0</v>
      </c>
      <c r="H67" s="94">
        <f t="shared" si="12"/>
        <v>0</v>
      </c>
      <c r="I67" s="94">
        <f t="shared" si="12"/>
        <v>0</v>
      </c>
      <c r="J67" s="46"/>
    </row>
    <row r="68" spans="1:10" s="42" customFormat="1" x14ac:dyDescent="0.25">
      <c r="A68" s="84" t="s">
        <v>218</v>
      </c>
      <c r="B68" s="61"/>
      <c r="C68" s="39"/>
      <c r="D68" s="67"/>
      <c r="E68" s="67"/>
      <c r="F68" s="67"/>
      <c r="G68" s="67"/>
      <c r="H68" s="67"/>
      <c r="I68" s="67"/>
      <c r="J68" s="197"/>
    </row>
    <row r="69" spans="1:10" s="103" customFormat="1" ht="26.4" customHeight="1" x14ac:dyDescent="0.25">
      <c r="A69" s="361" t="s">
        <v>219</v>
      </c>
      <c r="B69" s="362"/>
      <c r="C69" s="39"/>
      <c r="D69" s="67"/>
      <c r="E69" s="67"/>
      <c r="F69" s="67"/>
      <c r="G69" s="67"/>
      <c r="H69" s="67"/>
      <c r="I69" s="67"/>
      <c r="J69" s="197"/>
    </row>
    <row r="70" spans="1:10" s="42" customFormat="1" x14ac:dyDescent="0.25">
      <c r="A70" s="84" t="s">
        <v>220</v>
      </c>
      <c r="B70" s="61"/>
      <c r="C70" s="39"/>
      <c r="D70" s="67"/>
      <c r="E70" s="67"/>
      <c r="F70" s="67"/>
      <c r="G70" s="67"/>
      <c r="H70" s="67"/>
      <c r="I70" s="67"/>
      <c r="J70" s="197"/>
    </row>
    <row r="71" spans="1:10" s="44" customFormat="1" x14ac:dyDescent="0.25">
      <c r="A71" s="83" t="s">
        <v>221</v>
      </c>
      <c r="B71" s="60"/>
      <c r="C71" s="39"/>
      <c r="D71" s="67"/>
      <c r="E71" s="67"/>
      <c r="F71" s="67"/>
      <c r="G71" s="67"/>
      <c r="H71" s="67"/>
      <c r="I71" s="67"/>
      <c r="J71" s="197"/>
    </row>
    <row r="72" spans="1:10" s="44" customFormat="1" x14ac:dyDescent="0.25">
      <c r="A72" s="83" t="s">
        <v>222</v>
      </c>
      <c r="B72" s="60"/>
      <c r="C72" s="39"/>
      <c r="D72" s="67"/>
      <c r="E72" s="67"/>
      <c r="F72" s="67"/>
      <c r="G72" s="67"/>
      <c r="H72" s="67"/>
      <c r="I72" s="67"/>
      <c r="J72" s="197"/>
    </row>
    <row r="73" spans="1:10" s="42" customFormat="1" x14ac:dyDescent="0.25">
      <c r="A73" s="353" t="s">
        <v>223</v>
      </c>
      <c r="B73" s="354"/>
      <c r="C73" s="72">
        <f>C71+C519+C64+C65+C67+C72+C66</f>
        <v>0</v>
      </c>
      <c r="D73" s="95">
        <f>D71+D519+D64+D65+D67+D72+D66</f>
        <v>0</v>
      </c>
      <c r="E73" s="95">
        <f t="shared" ref="E73:F73" si="13">E71+E519+E64+E65+E67+E72+E66</f>
        <v>0</v>
      </c>
      <c r="F73" s="95">
        <f t="shared" si="13"/>
        <v>0</v>
      </c>
      <c r="G73" s="95">
        <f>G71+G519+G64+G65+G67+G72+G66</f>
        <v>0</v>
      </c>
      <c r="H73" s="95">
        <f>H71+H519+H64+H65+H67+H72+H66</f>
        <v>0</v>
      </c>
      <c r="I73" s="95">
        <f>I71+I519+I64+I65+I67+I72+I66</f>
        <v>0</v>
      </c>
      <c r="J73" s="72"/>
    </row>
    <row r="74" spans="1:10" s="42" customFormat="1" x14ac:dyDescent="0.25">
      <c r="A74" s="353" t="s">
        <v>224</v>
      </c>
      <c r="B74" s="354"/>
      <c r="C74" s="72">
        <f>C38+C73+C60</f>
        <v>-2000</v>
      </c>
      <c r="D74" s="95">
        <f>D38+D73+D60</f>
        <v>0</v>
      </c>
      <c r="E74" s="95">
        <f t="shared" ref="E74:F74" si="14">E38+E73+E60</f>
        <v>-2000</v>
      </c>
      <c r="F74" s="95">
        <f t="shared" si="14"/>
        <v>0</v>
      </c>
      <c r="G74" s="95">
        <f t="shared" ref="G74:I74" si="15">G38+G73+G60</f>
        <v>0</v>
      </c>
      <c r="H74" s="95">
        <f t="shared" si="15"/>
        <v>300</v>
      </c>
      <c r="I74" s="95">
        <f t="shared" si="15"/>
        <v>7500</v>
      </c>
      <c r="J74" s="72"/>
    </row>
    <row r="75" spans="1:10" s="44" customFormat="1" x14ac:dyDescent="0.25">
      <c r="A75" s="86" t="s">
        <v>225</v>
      </c>
      <c r="B75" s="62"/>
      <c r="C75" s="48">
        <f>+C77-C76</f>
        <v>0</v>
      </c>
      <c r="D75" s="49">
        <f>+D77-D76</f>
        <v>0</v>
      </c>
      <c r="E75" s="49">
        <f t="shared" ref="E75:F75" si="16">+E77-E76</f>
        <v>0</v>
      </c>
      <c r="F75" s="49">
        <f t="shared" si="16"/>
        <v>0</v>
      </c>
      <c r="G75" s="49">
        <f t="shared" ref="G75:I75" si="17">+G77-G76</f>
        <v>0</v>
      </c>
      <c r="H75" s="49">
        <f t="shared" si="17"/>
        <v>0</v>
      </c>
      <c r="I75" s="49">
        <f t="shared" si="17"/>
        <v>0</v>
      </c>
      <c r="J75" s="48"/>
    </row>
    <row r="76" spans="1:10" s="42" customFormat="1" x14ac:dyDescent="0.25">
      <c r="A76" s="87" t="s">
        <v>226</v>
      </c>
      <c r="B76" s="61"/>
      <c r="C76" s="39"/>
      <c r="D76" s="67"/>
      <c r="E76" s="67"/>
      <c r="F76" s="67"/>
      <c r="G76" s="67"/>
      <c r="H76" s="67"/>
      <c r="I76" s="67"/>
      <c r="J76" s="197"/>
    </row>
    <row r="77" spans="1:10" s="42" customFormat="1" x14ac:dyDescent="0.25">
      <c r="A77" s="187" t="s">
        <v>227</v>
      </c>
      <c r="B77" s="188"/>
      <c r="C77" s="189">
        <f>SUM(C78:C79)</f>
        <v>0</v>
      </c>
      <c r="D77" s="190">
        <f>SUM(D78:D79)</f>
        <v>0</v>
      </c>
      <c r="E77" s="190">
        <f t="shared" ref="E77:F77" si="18">SUM(E78:E79)</f>
        <v>0</v>
      </c>
      <c r="F77" s="190">
        <f t="shared" si="18"/>
        <v>0</v>
      </c>
      <c r="G77" s="190">
        <f t="shared" ref="G77:I77" si="19">SUM(G78:G79)</f>
        <v>0</v>
      </c>
      <c r="H77" s="190">
        <f t="shared" si="19"/>
        <v>0</v>
      </c>
      <c r="I77" s="190">
        <f t="shared" si="19"/>
        <v>0</v>
      </c>
      <c r="J77" s="199"/>
    </row>
    <row r="78" spans="1:10" s="42" customFormat="1" x14ac:dyDescent="0.25">
      <c r="A78" s="88" t="s">
        <v>228</v>
      </c>
      <c r="B78" s="55"/>
      <c r="C78" s="39"/>
      <c r="D78" s="67"/>
      <c r="E78" s="67"/>
      <c r="F78" s="67"/>
      <c r="G78" s="67"/>
      <c r="H78" s="67"/>
      <c r="I78" s="67"/>
      <c r="J78" s="197"/>
    </row>
    <row r="79" spans="1:10" s="42" customFormat="1" x14ac:dyDescent="0.25">
      <c r="A79" s="88" t="s">
        <v>229</v>
      </c>
      <c r="B79" s="61"/>
      <c r="C79" s="39"/>
      <c r="D79" s="67"/>
      <c r="E79" s="67"/>
      <c r="F79" s="67"/>
      <c r="G79" s="67"/>
      <c r="H79" s="67"/>
      <c r="I79" s="67"/>
      <c r="J79" s="197"/>
    </row>
    <row r="80" spans="1:10" s="42" customFormat="1" ht="13.8" x14ac:dyDescent="0.25">
      <c r="A80" s="355" t="s">
        <v>230</v>
      </c>
      <c r="B80" s="356"/>
      <c r="C80" s="74">
        <f>C74-C75</f>
        <v>-2000</v>
      </c>
      <c r="D80" s="74">
        <f t="shared" ref="D80:F80" si="20">D74-D75</f>
        <v>0</v>
      </c>
      <c r="E80" s="74">
        <f t="shared" si="20"/>
        <v>-2000</v>
      </c>
      <c r="F80" s="74">
        <f t="shared" si="20"/>
        <v>0</v>
      </c>
      <c r="G80" s="98">
        <f t="shared" ref="G80:I80" si="21">G74-G75</f>
        <v>0</v>
      </c>
      <c r="H80" s="98">
        <f t="shared" si="21"/>
        <v>300</v>
      </c>
      <c r="I80" s="98">
        <f t="shared" si="21"/>
        <v>7500</v>
      </c>
      <c r="J80" s="200"/>
    </row>
    <row r="81" spans="1:13" s="11" customFormat="1" x14ac:dyDescent="0.25">
      <c r="A81" s="63"/>
      <c r="B81" s="8"/>
      <c r="C81" s="8"/>
      <c r="D81" s="8"/>
      <c r="E81" s="8"/>
      <c r="F81" s="8"/>
      <c r="J81" s="129"/>
    </row>
    <row r="82" spans="1:13" x14ac:dyDescent="0.25">
      <c r="K82" s="7"/>
      <c r="L82" s="7"/>
      <c r="M82" s="7"/>
    </row>
  </sheetData>
  <mergeCells count="9">
    <mergeCell ref="L11:L13"/>
    <mergeCell ref="A73:B73"/>
    <mergeCell ref="A74:B74"/>
    <mergeCell ref="A80:B80"/>
    <mergeCell ref="A16:B16"/>
    <mergeCell ref="A20:B20"/>
    <mergeCell ref="A38:B38"/>
    <mergeCell ref="A60:B60"/>
    <mergeCell ref="A69:B69"/>
  </mergeCells>
  <printOptions horizontalCentered="1"/>
  <pageMargins left="0.19685039370078741" right="0.19685039370078741" top="0.78740157480314965" bottom="0.78740157480314965" header="0.19685039370078741" footer="0.19685039370078741"/>
  <pageSetup paperSize="9" scale="56" fitToHeight="0" orientation="landscape" r:id="rId1"/>
  <headerFooter>
    <oddFooter>&amp;L&amp;F - &amp;A&amp;C&amp;P/&amp;N&amp;R&amp;D</oddFooter>
  </headerFooter>
  <ignoredErrors>
    <ignoredError sqref="B80 K2:L10 G4:I82 G2:G3 B74:C74 B73:C73 B70:D72 B69:D69 B64:D68 B76:D76 B62:D62 A63:D63 B60:D60 A61:D61 B42:D59 B40:D40 A41:D41 B38:D38 B22:D37 A39:D39 B20:C20 B17:D19 B16:D16 B14:D15 A21:D21 B11:C11 A12:D12 C9:D9 A10:D10 A2:D6 A81:D82 A8:C8 A7:C7 B13:C13 B75:C75 B78:D79 B77:C77 K14:L82 K11 K12 K13 E8:E11 J1:J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4"/>
  <sheetViews>
    <sheetView showGridLines="0" showZeros="0" zoomScale="90" zoomScaleNormal="90" workbookViewId="0">
      <selection activeCell="A7" sqref="A7:N17"/>
    </sheetView>
  </sheetViews>
  <sheetFormatPr defaultColWidth="8.69921875" defaultRowHeight="13.2" x14ac:dyDescent="0.25"/>
  <cols>
    <col min="1" max="1" width="13.19921875" style="101" customWidth="1"/>
    <col min="2" max="2" width="9.8984375" style="101" customWidth="1"/>
    <col min="3" max="9" width="8.69921875" style="101"/>
    <col min="10" max="11" width="13.5" style="101" bestFit="1" customWidth="1"/>
    <col min="12" max="12" width="10.59765625" style="101" bestFit="1" customWidth="1"/>
    <col min="13" max="16384" width="8.69921875" style="101"/>
  </cols>
  <sheetData>
    <row r="1" spans="1:11" ht="30" customHeight="1" x14ac:dyDescent="0.25">
      <c r="A1" s="165" t="s">
        <v>231</v>
      </c>
      <c r="B1" s="166"/>
      <c r="C1" s="166"/>
      <c r="D1" s="166"/>
      <c r="E1" s="166"/>
      <c r="F1" s="166"/>
      <c r="G1" s="166"/>
      <c r="H1" s="166"/>
      <c r="I1" s="166"/>
      <c r="J1" s="167"/>
      <c r="K1" s="171" t="str">
        <f>'1. Intro &amp; arbre de décision'!N1</f>
        <v>Référence</v>
      </c>
    </row>
    <row r="2" spans="1:11" x14ac:dyDescent="0.25">
      <c r="A2" s="170" t="s">
        <v>2</v>
      </c>
      <c r="B2" s="168" t="str">
        <f>'1. Intro &amp; arbre de décision'!B2</f>
        <v>Société XYZ</v>
      </c>
      <c r="C2" s="172"/>
      <c r="D2" s="172"/>
      <c r="E2" s="172"/>
      <c r="F2" s="172"/>
      <c r="G2" s="172"/>
      <c r="H2" s="172"/>
      <c r="I2" s="172"/>
      <c r="J2" s="176" t="s">
        <v>248</v>
      </c>
      <c r="K2" s="180">
        <f>'1. Intro &amp; arbre de décision'!N2</f>
        <v>0</v>
      </c>
    </row>
    <row r="3" spans="1:11" x14ac:dyDescent="0.25">
      <c r="A3" s="1" t="s">
        <v>4</v>
      </c>
      <c r="B3" s="169">
        <f>'1. Intro &amp; arbre de décision'!B3</f>
        <v>44196</v>
      </c>
      <c r="C3" s="172"/>
      <c r="D3" s="172"/>
      <c r="E3" s="172"/>
      <c r="F3" s="172"/>
      <c r="G3" s="172"/>
      <c r="H3" s="172"/>
      <c r="I3" s="172"/>
      <c r="J3" s="176" t="s">
        <v>249</v>
      </c>
      <c r="K3" s="181">
        <f>'1. Intro &amp; arbre de décision'!N3</f>
        <v>44197</v>
      </c>
    </row>
    <row r="7" spans="1:11" x14ac:dyDescent="0.25">
      <c r="A7" s="177" t="s">
        <v>232</v>
      </c>
    </row>
    <row r="8" spans="1:11" ht="13.8" x14ac:dyDescent="0.25">
      <c r="B8" s="203" t="s">
        <v>233</v>
      </c>
      <c r="C8" s="212" t="s">
        <v>326</v>
      </c>
    </row>
    <row r="9" spans="1:11" ht="13.8" x14ac:dyDescent="0.25">
      <c r="B9" s="204" t="s">
        <v>234</v>
      </c>
      <c r="C9" s="212" t="s">
        <v>325</v>
      </c>
    </row>
    <row r="10" spans="1:11" ht="13.8" x14ac:dyDescent="0.25">
      <c r="B10" s="102" t="s">
        <v>235</v>
      </c>
      <c r="C10" s="212" t="s">
        <v>327</v>
      </c>
    </row>
    <row r="11" spans="1:11" x14ac:dyDescent="0.25">
      <c r="C11" s="213"/>
    </row>
    <row r="13" spans="1:11" x14ac:dyDescent="0.25">
      <c r="A13" s="177" t="s">
        <v>236</v>
      </c>
    </row>
    <row r="14" spans="1:11" ht="13.8" x14ac:dyDescent="0.25">
      <c r="B14" s="214" t="s">
        <v>234</v>
      </c>
    </row>
    <row r="15" spans="1:11" ht="13.8" x14ac:dyDescent="0.25">
      <c r="B15" s="214" t="s">
        <v>235</v>
      </c>
    </row>
    <row r="16" spans="1:11" x14ac:dyDescent="0.25">
      <c r="B16" s="143"/>
    </row>
    <row r="37" spans="1:2" x14ac:dyDescent="0.25">
      <c r="A37" s="177" t="s">
        <v>237</v>
      </c>
    </row>
    <row r="38" spans="1:2" x14ac:dyDescent="0.25">
      <c r="B38" s="215" t="s">
        <v>238</v>
      </c>
    </row>
    <row r="39" spans="1:2" x14ac:dyDescent="0.25">
      <c r="B39" s="215" t="s">
        <v>239</v>
      </c>
    </row>
    <row r="42" spans="1:2" x14ac:dyDescent="0.25">
      <c r="A42" s="177" t="s">
        <v>240</v>
      </c>
    </row>
    <row r="43" spans="1:2" ht="13.8" x14ac:dyDescent="0.25">
      <c r="B43" s="102" t="s">
        <v>241</v>
      </c>
    </row>
    <row r="44" spans="1:2" x14ac:dyDescent="0.25">
      <c r="B44" s="134" t="s">
        <v>164</v>
      </c>
    </row>
  </sheetData>
  <hyperlinks>
    <hyperlink ref="B9" r:id="rId1" xr:uid="{00000000-0004-0000-0500-000000000000}"/>
    <hyperlink ref="B8" r:id="rId2" xr:uid="{00000000-0004-0000-0500-000001000000}"/>
    <hyperlink ref="B38" r:id="rId3" xr:uid="{00000000-0004-0000-0500-000005000000}"/>
    <hyperlink ref="B43" r:id="rId4" xr:uid="{00000000-0004-0000-0500-000006000000}"/>
    <hyperlink ref="B39" r:id="rId5" xr:uid="{00000000-0004-0000-0500-000007000000}"/>
    <hyperlink ref="B15" r:id="rId6" xr:uid="{3B6F1764-C552-45EB-B65D-EFBD021620C7}"/>
    <hyperlink ref="B14" r:id="rId7" xr:uid="{4A169624-ADB8-420D-BC5F-2055CF80A4D1}"/>
    <hyperlink ref="C8" r:id="rId8" xr:uid="{84F11DC3-38E6-44C8-8000-F0D02DC90885}"/>
    <hyperlink ref="C9" r:id="rId9" xr:uid="{1E8979C1-F13E-43D6-A61E-05B34964D339}"/>
    <hyperlink ref="B10" r:id="rId10" xr:uid="{60602351-E00C-4ECF-AB48-E0631C6A0F2A}"/>
    <hyperlink ref="C10" r:id="rId11" xr:uid="{DF817D2F-8CB2-41FB-8173-91E44CD6E60B}"/>
  </hyperlinks>
  <printOptions horizontalCentered="1"/>
  <pageMargins left="0.39370078740157483" right="0.39370078740157483" top="0.78740157480314965" bottom="0.78740157480314965" header="0.19685039370078741" footer="0.19685039370078741"/>
  <pageSetup paperSize="9" scale="73" orientation="landscape" r:id="rId12"/>
  <headerFooter>
    <oddFooter>&amp;L&amp;F - &amp;A&amp;C&amp;P/&amp;N&amp;R&amp;D</oddFooter>
  </headerFooter>
  <ignoredErrors>
    <ignoredError sqref="B41:L42 B4:L7 C39:L39 B11:L13 D9:L9 B16:L38 C14:L14 B44:L46 C43:L43 C15:L15 D8:L8 B2:I2 K2:L2 B3:I3 K3:L3 K1 D10:L10" unlockedFormula="1"/>
  </ignoredErrors>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beelding xmlns="86d8d313-957f-44b4-bb66-f96f0d40e9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4" ma:contentTypeDescription="Crée un document." ma:contentTypeScope="" ma:versionID="f0549e607b6b8c3032507e8db197211b">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38ea17178046dcb89f96bfe02367d3ef"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22F427-262B-4A85-A9F6-9567AA66B2E4}">
  <ds:schemaRefs>
    <ds:schemaRef ds:uri="http://schemas.microsoft.com/office/2006/documentManagement/types"/>
    <ds:schemaRef ds:uri="e4c2318a-da14-464c-b2cd-f57e0f7c8c22"/>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purl.org/dc/dcmitype/"/>
    <ds:schemaRef ds:uri="http://schemas.microsoft.com/office/2006/metadata/properties"/>
    <ds:schemaRef ds:uri="86d8d313-957f-44b4-bb66-f96f0d40e904"/>
  </ds:schemaRefs>
</ds:datastoreItem>
</file>

<file path=customXml/itemProps2.xml><?xml version="1.0" encoding="utf-8"?>
<ds:datastoreItem xmlns:ds="http://schemas.openxmlformats.org/officeDocument/2006/customXml" ds:itemID="{FDAB029C-29DA-42F9-B342-C150881B95FC}"/>
</file>

<file path=customXml/itemProps3.xml><?xml version="1.0" encoding="utf-8"?>
<ds:datastoreItem xmlns:ds="http://schemas.openxmlformats.org/officeDocument/2006/customXml" ds:itemID="{8C98DFC7-76AE-4614-B728-AA23FC7A2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Intro &amp; arbre de décision</vt:lpstr>
      <vt:lpstr>2. Éval° continuité</vt:lpstr>
      <vt:lpstr>3. Indicateurs qualitatifs</vt:lpstr>
      <vt:lpstr>4. Indicateurs quantitatifs</vt:lpstr>
      <vt:lpstr>4A. Flux de trésorerie détaillé</vt:lpstr>
      <vt:lpstr>5. Littérature</vt:lpstr>
      <vt:lpstr>'1. Intro &amp; arbre de décision'!Print_Area</vt:lpstr>
      <vt:lpstr>'2. Éval° continuité'!Print_Area</vt:lpstr>
      <vt:lpstr>'3. Indicateurs qualitatifs'!Print_Area</vt:lpstr>
      <vt:lpstr>'4. Indicateurs quantitatifs'!Print_Area</vt:lpstr>
      <vt:lpstr>'4A. Flux de trésorerie détaillé'!Print_Area</vt:lpstr>
      <vt:lpstr>'4A. Flux de trésorerie détaillé'!Print_Titles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Van Loon</dc:creator>
  <cp:lastModifiedBy>Noëlle Lucas</cp:lastModifiedBy>
  <cp:lastPrinted>2021-09-06T14:19:52Z</cp:lastPrinted>
  <dcterms:created xsi:type="dcterms:W3CDTF">2019-11-01T11:02:12Z</dcterms:created>
  <dcterms:modified xsi:type="dcterms:W3CDTF">2021-09-06T14:57:54Z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