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m.vannetelbosch\Downloads\"/>
    </mc:Choice>
  </mc:AlternateContent>
  <xr:revisionPtr revIDLastSave="0" documentId="8_{A400EEDD-8FFD-47C9-83B0-DBBAFC84FD99}" xr6:coauthVersionLast="47" xr6:coauthVersionMax="47" xr10:uidLastSave="{00000000-0000-0000-0000-000000000000}"/>
  <bookViews>
    <workbookView xWindow="3120" yWindow="3120" windowWidth="28800" windowHeight="15345" xr2:uid="{00000000-000D-0000-FFFF-FFFF00000000}"/>
  </bookViews>
  <sheets>
    <sheet name="Intro" sheetId="3" r:id="rId1"/>
    <sheet name="1. Matérialité" sheetId="4" r:id="rId2"/>
    <sheet name="2. Seuil de planification" sheetId="6" r:id="rId3"/>
    <sheet name="3. Clearly trivial" sheetId="5" r:id="rId4"/>
    <sheet name="Seuils retenus" sheetId="7" r:id="rId5"/>
    <sheet name="References" sheetId="8" r:id="rId6"/>
    <sheet name="Lists" sheetId="2" state="hidden" r:id="rId7"/>
  </sheets>
  <definedNames>
    <definedName name="_xlnm._FilterDatabase" localSheetId="1" hidden="1">'1. Matérialité'!$A$1:$V$79</definedName>
    <definedName name="_xlnm._FilterDatabase" localSheetId="2" hidden="1">'2. Seuil de planification'!$A$1:$V$25</definedName>
    <definedName name="_xlnm._FilterDatabase" localSheetId="3" hidden="1">'3. Clearly trivial'!$A$1:$V$8</definedName>
    <definedName name="_xlnm._FilterDatabase" localSheetId="0" hidden="1">Intro!$A$1:$V$10</definedName>
    <definedName name="_xlnm._FilterDatabase" localSheetId="4" hidden="1">'Seuils retenus'!$A$1:$V$79</definedName>
    <definedName name="_NEP240" localSheetId="1">'1. Matérialité'!#REF!</definedName>
    <definedName name="_NEP240" localSheetId="2">'2. Seuil de planification'!#REF!</definedName>
    <definedName name="_NEP240" localSheetId="3">'3. Clearly trivial'!#REF!</definedName>
    <definedName name="_NEP240" localSheetId="0">Intro!#REF!</definedName>
    <definedName name="_NEP240" localSheetId="4">'Seuils retenus'!#REF!</definedName>
    <definedName name="_xlnm.Print_Area" localSheetId="1">'1. Matérialité'!$A$1:$I$87</definedName>
    <definedName name="_xlnm.Print_Area" localSheetId="2">'2. Seuil de planification'!$A:$I</definedName>
    <definedName name="_xlnm.Print_Area" localSheetId="3">'3. Clearly trivial'!$A$1:$I$15</definedName>
    <definedName name="_xlnm.Print_Area" localSheetId="0">Intro!$A:$I</definedName>
    <definedName name="_xlnm.Print_Area" localSheetId="4">'Seuils retenus'!$A$1:$I$77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F24" i="6"/>
  <c r="G7" i="7" l="1"/>
  <c r="F7" i="7"/>
  <c r="E7" i="7"/>
  <c r="F77" i="4" l="1"/>
  <c r="F76" i="4"/>
  <c r="F75" i="4"/>
  <c r="F74" i="4"/>
  <c r="F73" i="4"/>
  <c r="F72" i="4"/>
  <c r="I74" i="4" l="1"/>
  <c r="F9" i="7"/>
  <c r="F8" i="7"/>
  <c r="B3" i="7"/>
  <c r="I1" i="7"/>
  <c r="B1" i="7"/>
  <c r="B3" i="5"/>
  <c r="I1" i="5"/>
  <c r="B1" i="5"/>
  <c r="B3" i="6"/>
  <c r="I1" i="6"/>
  <c r="B1" i="6"/>
  <c r="I1" i="4"/>
  <c r="B3" i="4"/>
  <c r="B1" i="4"/>
  <c r="F20" i="6"/>
  <c r="F21" i="6" s="1"/>
  <c r="F19" i="6"/>
  <c r="I78" i="4"/>
  <c r="I76" i="4"/>
  <c r="I75" i="4"/>
  <c r="I77" i="4"/>
  <c r="I72" i="4"/>
  <c r="I73" i="4"/>
  <c r="F67" i="4"/>
  <c r="F68" i="4" s="1"/>
  <c r="F66" i="4"/>
  <c r="E61" i="7" l="1"/>
  <c r="G61" i="7" s="1"/>
  <c r="G9" i="7" l="1"/>
  <c r="E63" i="7" s="1"/>
  <c r="G63" i="7" s="1"/>
  <c r="G8" i="7"/>
  <c r="E62" i="7" s="1"/>
  <c r="G6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noelle lucas</author>
  </authors>
  <commentList>
    <comment ref="E21" authorId="0" shapeId="0" xr:uid="{6540BE3A-762A-4E25-94DD-C4916FA51196}">
      <text>
        <r>
          <rPr>
            <sz val="9"/>
            <color indexed="81"/>
            <rFont val="Tahoma"/>
            <charset val="1"/>
          </rPr>
          <t>Particulièrement opportun dans le cas de schéma abrégé des comptes annuels.</t>
        </r>
      </text>
    </comment>
    <comment ref="G26" authorId="0" shapeId="0" xr:uid="{639144A4-A8EF-486B-8058-58FB70E2B972}">
      <text>
        <r>
          <rPr>
            <sz val="9"/>
            <color indexed="81"/>
            <rFont val="Tahoma"/>
            <family val="2"/>
          </rPr>
          <t xml:space="preserve">Les critères jugés les plus opportuns sur base de l'activité apparaissent </t>
        </r>
        <r>
          <rPr>
            <b/>
            <sz val="9"/>
            <color indexed="17"/>
            <rFont val="Tahoma"/>
            <family val="2"/>
          </rPr>
          <t>en vert</t>
        </r>
        <r>
          <rPr>
            <sz val="9"/>
            <color indexed="81"/>
            <rFont val="Tahoma"/>
            <family val="2"/>
          </rPr>
          <t xml:space="preserve"> dans le tableau ci-dessus. 
ll vous revient cependant d'en retenir un (ou deux) sur base de votre connaissance de l'entité et des critères susceptibles d'intéresser le plus les utilisateurs potentiels de ses états financiers.</t>
        </r>
      </text>
    </comment>
    <comment ref="G71" authorId="0" shapeId="0" xr:uid="{F3A557AD-A821-486A-B910-FC47D45DEF2E}">
      <text>
        <r>
          <rPr>
            <sz val="9"/>
            <color indexed="81"/>
            <rFont val="Tahoma"/>
            <family val="2"/>
          </rPr>
          <t xml:space="preserve">Les cases apparaissant </t>
        </r>
        <r>
          <rPr>
            <b/>
            <sz val="9"/>
            <color indexed="52"/>
            <rFont val="Tahoma"/>
            <family val="2"/>
          </rPr>
          <t>en jaune</t>
        </r>
        <r>
          <rPr>
            <sz val="9"/>
            <color indexed="81"/>
            <rFont val="Tahoma"/>
            <family val="2"/>
          </rPr>
          <t xml:space="preserve"> découlent de votre sélection opérée en section 1a et requièrent un input chiffré de votre part.</t>
        </r>
      </text>
    </comment>
    <comment ref="D84" authorId="0" shapeId="0" xr:uid="{59675A6A-6BC7-4B4F-8C09-991C31C7A5ED}">
      <text>
        <r>
          <rPr>
            <sz val="9"/>
            <color indexed="81"/>
            <rFont val="Tahoma"/>
            <family val="2"/>
          </rPr>
          <t>En fonction de votre sélection initiale de critère(s) dans le tableau ci-dessus et des résultats obtenus, il vous revient d'arrêter ici le critère le plus représentatif au regard des états financiers dans leur ensemble (éventuellement "autre" à justifier dans le cadre ci-dessous) et le % de matérialité finale correspondant.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noelle lucas</author>
  </authors>
  <commentList>
    <comment ref="F23" authorId="0" shapeId="0" xr:uid="{732E83B5-1812-428F-9155-2C48897721BA}">
      <text>
        <r>
          <rPr>
            <sz val="9"/>
            <color indexed="81"/>
            <rFont val="Tahoma"/>
            <family val="2"/>
          </rPr>
          <t>Insérez ici votre sélection
découlant des éléments ci-dessus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noelle lucas</author>
  </authors>
  <commentList>
    <comment ref="H11" authorId="0" shapeId="0" xr:uid="{271C1D47-54A8-45D2-987D-A5C8B4BEC6BE}">
      <text>
        <r>
          <rPr>
            <sz val="9"/>
            <color indexed="81"/>
            <rFont val="Tahoma"/>
            <family val="2"/>
          </rPr>
          <t>Votre sélection
(% appliqué généralement par votre cabinet)</t>
        </r>
      </text>
    </comment>
  </commentList>
</comments>
</file>

<file path=xl/sharedStrings.xml><?xml version="1.0" encoding="utf-8"?>
<sst xmlns="http://schemas.openxmlformats.org/spreadsheetml/2006/main" count="266" uniqueCount="184">
  <si>
    <t>Oui</t>
  </si>
  <si>
    <t>Non</t>
  </si>
  <si>
    <t>Chiffre d'affaires</t>
  </si>
  <si>
    <t>Commentaires</t>
  </si>
  <si>
    <t>=&gt; Soldes de comptes</t>
  </si>
  <si>
    <t>=&gt; Informations fournies dans l'annexe</t>
  </si>
  <si>
    <t>Seuil initial</t>
  </si>
  <si>
    <t>DOSSIER :</t>
  </si>
  <si>
    <t xml:space="preserve">Exercice clos le : </t>
  </si>
  <si>
    <r>
      <t>Autre</t>
    </r>
    <r>
      <rPr>
        <i/>
        <sz val="10"/>
        <rFont val="Arial"/>
        <family val="2"/>
      </rPr>
      <t xml:space="preserve"> (à préciser)</t>
    </r>
  </si>
  <si>
    <t>Année N</t>
  </si>
  <si>
    <t>Année N - 1</t>
  </si>
  <si>
    <t>Signature</t>
  </si>
  <si>
    <t>Date</t>
  </si>
  <si>
    <t>Commentaires :</t>
  </si>
  <si>
    <t>Préparé par :</t>
  </si>
  <si>
    <t>……………………………………………….</t>
  </si>
  <si>
    <t>Seuil de planification</t>
  </si>
  <si>
    <t>- Seuil de planification</t>
  </si>
  <si>
    <t>APPROBATION DU COMMISSAIRE :</t>
  </si>
  <si>
    <t>Au cours de la mission, le commissaire a-t-il été amené à modifier le seuil ou les seuils de signification et de planification en raison de la connaissance de faits nouveaux ou d'évolutions de l'entité remettant en cause l'évaluation initiale des seuils ?</t>
  </si>
  <si>
    <r>
      <t>- Seuil de signification global</t>
    </r>
    <r>
      <rPr>
        <i/>
        <sz val="10"/>
        <rFont val="Arial"/>
        <family val="2"/>
      </rPr>
      <t xml:space="preserve"> </t>
    </r>
  </si>
  <si>
    <t xml:space="preserve">Seuil de signification global </t>
  </si>
  <si>
    <t>Seuil de signification</t>
  </si>
  <si>
    <t>=&gt; Informations à fournir</t>
  </si>
  <si>
    <t>SEUILS DE SIGNIFICATION ET DE PLANIFICATION</t>
  </si>
  <si>
    <t>Taux indicatifs</t>
  </si>
  <si>
    <t>Seuil d'anomalies manifestement insignifiantes</t>
  </si>
  <si>
    <t>- Seuil d'anomalies manifestement insignifiantes</t>
  </si>
  <si>
    <t>Ref.:</t>
  </si>
  <si>
    <t>Risque plutôt élevé / faible</t>
  </si>
  <si>
    <t>Elevé</t>
  </si>
  <si>
    <t>Faible</t>
  </si>
  <si>
    <t>Risque plutôt</t>
  </si>
  <si>
    <t>Votre sélection</t>
  </si>
  <si>
    <r>
      <t xml:space="preserve">Le </t>
    </r>
    <r>
      <rPr>
        <b/>
        <sz val="10"/>
        <color rgb="FF002060"/>
        <rFont val="Arial"/>
        <family val="2"/>
      </rPr>
      <t>seuil de planification</t>
    </r>
    <r>
      <rPr>
        <sz val="10"/>
        <rFont val="Arial"/>
        <family val="2"/>
      </rPr>
      <t xml:space="preserve"> est fixé à un montant inférieur au seil de signification global. Il permet à l'auditeur de répondre à des évaluations de risques spécifiques (sans modifier le seuil de signification global) et de réduire à un niveau suffisamment bas la probabilité que l'ensemble des inexactitudes non corrigées et non détectées dépasse le seuil de signification global. Le seuil de planification pourra le cas échéant être modifié en fonction des conclusions de l'audit (par exemple, après révision de l'évaluation des risques).</t>
    </r>
  </si>
  <si>
    <r>
      <t xml:space="preserve">Un </t>
    </r>
    <r>
      <rPr>
        <b/>
        <sz val="10"/>
        <color rgb="FF002060"/>
        <rFont val="Arial"/>
        <family val="2"/>
      </rPr>
      <t>seuil de signification spécifique</t>
    </r>
    <r>
      <rPr>
        <sz val="10"/>
        <rFont val="Arial"/>
        <family val="2"/>
      </rPr>
      <t xml:space="preserve"> pourra être défini pour certains flux de transactions, soldes de comptes ou informations à fournir lorsque des inexactitudes d'un montant inférieur à la matérialité globale pourraient raisonnablement avoir une influence sur les décisions économiques des utilisateurs, prises sur la base des états financiers.</t>
    </r>
  </si>
  <si>
    <r>
      <t xml:space="preserve">Conformément aux dispositions de la norme ISA 320, le commissaire détermine et documente :
</t>
    </r>
    <r>
      <rPr>
        <sz val="10"/>
        <rFont val="ZDingbats"/>
      </rPr>
      <t>q</t>
    </r>
    <r>
      <rPr>
        <sz val="10"/>
        <rFont val="Arial"/>
        <family val="2"/>
      </rPr>
      <t xml:space="preserve">  un seuil de signification pour les comptes annuels pris dans leur ensemble (par. 10), et
</t>
    </r>
    <r>
      <rPr>
        <sz val="10"/>
        <rFont val="ZDingbats"/>
      </rPr>
      <t>q</t>
    </r>
    <r>
      <rPr>
        <sz val="10"/>
        <rFont val="Arial"/>
        <family val="2"/>
      </rPr>
      <t xml:space="preserve">  le cas échéant, un ou des seuils de signification </t>
    </r>
    <r>
      <rPr>
        <u/>
        <sz val="10"/>
        <rFont val="Arial"/>
        <family val="2"/>
      </rPr>
      <t>de montants inférieurs</t>
    </r>
    <r>
      <rPr>
        <sz val="10"/>
        <rFont val="Arial"/>
        <family val="2"/>
      </rPr>
      <t xml:space="preserve"> pour certains flux d'opérations, soldes de comptes ou informations à fournir (par. 10) ;
</t>
    </r>
    <r>
      <rPr>
        <sz val="10"/>
        <rFont val="ZDingbats"/>
      </rPr>
      <t>q</t>
    </r>
    <r>
      <rPr>
        <sz val="10"/>
        <rFont val="Arial"/>
        <family val="2"/>
      </rPr>
      <t xml:space="preserve">  un seuil de planification (par. 9 et 11) ;
</t>
    </r>
    <r>
      <rPr>
        <sz val="10"/>
        <rFont val="ZDingbats"/>
      </rPr>
      <t>q</t>
    </r>
    <r>
      <rPr>
        <sz val="10"/>
        <rFont val="Arial"/>
        <family val="2"/>
      </rPr>
      <t xml:space="preserve">  le cas échéant, un ou des seuils de planification inférieurs (par. 9 et 13).
ainsi que tout changement de ces seuils au cours de l'audit, en raison notamment de chiffres définitifs différents qu'estimés lors de la phase de planning, de changement dans l'évaluation des risques, et d'événements spécifiques.</t>
    </r>
  </si>
  <si>
    <t xml:space="preserve">Objectif: </t>
  </si>
  <si>
    <t>Critère:</t>
  </si>
  <si>
    <t xml:space="preserve">Etablir le seuil permettant de déterminer si les états financiers sont exempts d'anomalies significatives, que celles-ci résultent d'une erreur ou d'une fraude.
</t>
  </si>
  <si>
    <t>En pratique:</t>
  </si>
  <si>
    <t>Principe:</t>
  </si>
  <si>
    <t>La matérialité est une question de jugement professionnel plutôt qu'un exercice mécanique. 
En conséquence, aucune directive spécifique n’est fournie par les ISA. Toutefois, le bénéfice des activités poursuivies est souvent utilisé dans la pratique comme ayant le plus d’importance significative pour les états financiers des utilisateurs. S'il ne s'agit pas d'une mesure utile (comme pour une entité à but non lucratif ou si le profit n'est pas une base stable), alors considérez une autre base, telle que les revenus ou les dépenses, les actifs ou les fonds propres.</t>
  </si>
  <si>
    <t xml:space="preserve">Établir le ou les seuils (inférieurs au seuil de signification global ou spécifique) garantissant l'identification des anomalies non-significatives et offrant à l'auditeur une marge de sécurité.
</t>
  </si>
  <si>
    <r>
      <t xml:space="preserve">Quelle quantité de travail d'audit sera nécessaire pour:
</t>
    </r>
    <r>
      <rPr>
        <sz val="10"/>
        <rFont val="ZDingbats"/>
      </rPr>
      <t>q</t>
    </r>
    <r>
      <rPr>
        <sz val="10"/>
        <rFont val="Arial"/>
        <family val="2"/>
      </rPr>
      <t xml:space="preserve">  identifier les anomalies en dessous de la matérialité globale ou spécifique: et
</t>
    </r>
    <r>
      <rPr>
        <sz val="10"/>
        <rFont val="ZDingbats"/>
      </rPr>
      <t>q</t>
    </r>
    <r>
      <rPr>
        <sz val="10"/>
        <rFont val="Arial"/>
        <family val="2"/>
      </rPr>
      <t xml:space="preserve">  laisser un tampon suffisant pour les anomalies non détectées?</t>
    </r>
  </si>
  <si>
    <t>Indicateur de 
risque élevé</t>
  </si>
  <si>
    <t>Indicateur de 
risque faible</t>
  </si>
  <si>
    <t xml:space="preserve">Seuils retenus </t>
  </si>
  <si>
    <r>
      <t xml:space="preserve">Le </t>
    </r>
    <r>
      <rPr>
        <b/>
        <sz val="10"/>
        <color rgb="FF002060"/>
        <rFont val="Arial"/>
        <family val="2"/>
      </rPr>
      <t xml:space="preserve">seuil de signification global </t>
    </r>
    <r>
      <rPr>
        <sz val="10"/>
        <rFont val="Arial"/>
        <family val="2"/>
      </rPr>
      <t>(également appelé taux de matérialité) concerne les états financiers dans leur ensemble. il repose sur les éléments raisonnablement susceptibles d'influencer les décisions économiques des utilisateurs des états financiers, prises sur la base des états financiers. Il pourrait être modifié lors de l'audit si l'auditeur prend connaissance d'informations qui lui auraient permis de déterminer initialement un montant différent.</t>
    </r>
  </si>
  <si>
    <t>https://www.nba.nl/tools/materialiteit/</t>
  </si>
  <si>
    <t>Bien qu'aucune directive spécifique n'est fournie dans les ISA, on constate en pratique qu'un seuil d'anomalies manifestement insignifiantes varie de 3% à 5% du seuil de signification globale est généralement retenu.</t>
  </si>
  <si>
    <t>Structure de l'actionnariat de l'entreprise</t>
  </si>
  <si>
    <t xml:space="preserve">L'absence de transactions d'investissement, passées ou futures, pourraient rendre les investisseurs moins sensibles aux fluctuations à court terme des performances publiées.
</t>
  </si>
  <si>
    <t xml:space="preserve">L’importance relative peut être affectée lorsque les états financiers sont utilisés par des tiers à des fins contractuelles (clients, fournisseurs, employés, administrations publiques, etc.) et que les inexactitudes peuvent avoir un impact significatif sur les actifs / passifs de l’entité ou sur sa capacité à poursuivre son exploitation.
</t>
  </si>
  <si>
    <t>Intérêt de parties tierces dans les états financiers</t>
  </si>
  <si>
    <t>Utilisation des états financiers aux fins de prise de décisions d'investissement</t>
  </si>
  <si>
    <t>• Conditions financières imposées sur les états financiers par des pouvoirs publics, bailleurs de fonds, tiers ou autres régulateurs</t>
  </si>
  <si>
    <t>• Aucun balleur de fonds externes
• Emprunts non-significatifs et/ou peu de risque de non-respect des clauses restrictives</t>
  </si>
  <si>
    <t xml:space="preserve">L'existence de clauses restrictives strictes (covenants) en matière de financement et/ou l'existence de risque pour l’entité de ne pas respecter l'une de ces clauses dans les états financiers peuvent nous amener à réduire notre seuil de signification.
</t>
  </si>
  <si>
    <t>Dépendance aux financements externes</t>
  </si>
  <si>
    <t>Intérêt public dans les états financiers</t>
  </si>
  <si>
    <t>• Actionnariat privé
• Peu ou pas d’intérêt public pour les états financiers
• Les problèmes financiers n'attireront probablement pas l'attention des médias</t>
  </si>
  <si>
    <t>Notre connaissance de l'entité et des utilisateurs de ses états financiers</t>
  </si>
  <si>
    <t>Considérations particulières:</t>
  </si>
  <si>
    <t>Facteurs à considérer:</t>
  </si>
  <si>
    <t>Critères pertinents
 (ISA 320. A4 + Guide IFAC)</t>
  </si>
  <si>
    <t>Modification</t>
  </si>
  <si>
    <t>et les changements apportés:</t>
  </si>
  <si>
    <t>Evolution du seuil au cours de la mission (ISA 320.12 et ISA 320.13)</t>
  </si>
  <si>
    <t>Pourcentage</t>
  </si>
  <si>
    <t>Critère</t>
  </si>
  <si>
    <t>Capitaux propres</t>
  </si>
  <si>
    <t>Revenus totaux ou dépenses totales</t>
  </si>
  <si>
    <t>Total du bilan</t>
  </si>
  <si>
    <t>Critère de référence</t>
  </si>
  <si>
    <t>Résultat courant avant impôts</t>
  </si>
  <si>
    <t>Taux retenu</t>
  </si>
  <si>
    <r>
      <t xml:space="preserve">Base 
</t>
    </r>
    <r>
      <rPr>
        <sz val="10"/>
        <color indexed="62"/>
        <rFont val="Arial"/>
        <family val="2"/>
      </rPr>
      <t>(en €)</t>
    </r>
  </si>
  <si>
    <r>
      <t xml:space="preserve">Résultat 
</t>
    </r>
    <r>
      <rPr>
        <sz val="10"/>
        <color indexed="62"/>
        <rFont val="Arial"/>
        <family val="2"/>
      </rPr>
      <t>(en €)</t>
    </r>
  </si>
  <si>
    <t>=&gt; Flux de transactions</t>
  </si>
  <si>
    <t>Indicateur de la taille de l'entité, le chiffre d'affaires est souvent utilisé comme un facteur déterminant de l'importance dans le secteur de la vente au détail. Il pourrait également être utilisé, par exemple, si une entreprise subit systématiquement des pertes.</t>
  </si>
  <si>
    <r>
      <t>Autre</t>
    </r>
    <r>
      <rPr>
        <b/>
        <i/>
        <sz val="10"/>
        <rFont val="Arial"/>
        <family val="2"/>
      </rPr>
      <t xml:space="preserve"> (à préciser)</t>
    </r>
  </si>
  <si>
    <r>
      <t xml:space="preserve">2. Détermination du </t>
    </r>
    <r>
      <rPr>
        <b/>
        <sz val="14"/>
        <color rgb="FF333399"/>
        <rFont val="Arial"/>
        <family val="2"/>
      </rPr>
      <t>seuil de planification</t>
    </r>
    <r>
      <rPr>
        <b/>
        <sz val="14"/>
        <color indexed="62"/>
        <rFont val="Arial"/>
        <family val="2"/>
      </rPr>
      <t xml:space="preserve"> (performance materiality)</t>
    </r>
  </si>
  <si>
    <t>• Historique des transactions entre les actionnaires et la société 
• Intérêts d'investisseurs potentiels</t>
  </si>
  <si>
    <t>Attitude de la direction à l’égard des ajustements proposés</t>
  </si>
  <si>
    <t>La direction refuse généralement les propositions d'ajustements</t>
  </si>
  <si>
    <t>Ajustements reportés des années précédentes</t>
  </si>
  <si>
    <t>Un nombre limité d'échantillons prévu dans les procédures d'audit</t>
  </si>
  <si>
    <t>Facteurs à considérer</t>
  </si>
  <si>
    <t>Taux de planification retenu</t>
  </si>
  <si>
    <t>50% min</t>
  </si>
  <si>
    <t>85% max</t>
  </si>
  <si>
    <r>
      <t xml:space="preserve">Le cas échéant, seuils de signification spécifiques de montants </t>
    </r>
    <r>
      <rPr>
        <b/>
        <u/>
        <sz val="12"/>
        <color rgb="FF333399"/>
        <rFont val="Arial"/>
        <family val="2"/>
      </rPr>
      <t>inférieurs</t>
    </r>
    <r>
      <rPr>
        <b/>
        <sz val="12"/>
        <color indexed="62"/>
        <rFont val="Arial"/>
        <family val="2"/>
      </rPr>
      <t xml:space="preserve"> (ISA 320.10 et ISA 320.13) :</t>
    </r>
  </si>
  <si>
    <t>• Entités d’intérêt public (EIP)
• Importance des medias (organismes publics, associations, équipes sportives professionnelles, grands employeurs locaux, ...)</t>
  </si>
  <si>
    <t>• Nouveau client
• Changement significatif de l'actionnariat
• Performance volatile ou imprévisible d’une période à l’autre pour le critère sélectionné</t>
  </si>
  <si>
    <t># indicateurs de risque faible</t>
  </si>
  <si>
    <t># indicateurs de risque élevé</t>
  </si>
  <si>
    <t>Quel niveau d'anomalie dans les états financiers serait tolérable pour les utilisateurs (c'est-à-dire que cela n'aurait aucune incidence sur les décisions économiques prises par un utilisateur des états financiers).</t>
  </si>
  <si>
    <r>
      <t>3. S</t>
    </r>
    <r>
      <rPr>
        <b/>
        <sz val="14"/>
        <color rgb="FF333399"/>
        <rFont val="Arial"/>
        <family val="2"/>
      </rPr>
      <t>euil d'anomalies manifestement insignifiantes</t>
    </r>
    <r>
      <rPr>
        <b/>
        <sz val="14"/>
        <color indexed="62"/>
        <rFont val="Arial"/>
        <family val="2"/>
      </rPr>
      <t xml:space="preserve"> (Clearly trivial)</t>
    </r>
  </si>
  <si>
    <r>
      <t xml:space="preserve">1. Détermination du </t>
    </r>
    <r>
      <rPr>
        <b/>
        <sz val="14"/>
        <color rgb="FF333399"/>
        <rFont val="Arial"/>
        <family val="2"/>
      </rPr>
      <t>seuil de signification global</t>
    </r>
    <r>
      <rPr>
        <b/>
        <sz val="14"/>
        <color indexed="62"/>
        <rFont val="Arial"/>
        <family val="2"/>
      </rPr>
      <t xml:space="preserve"> (Matérialité)</t>
    </r>
  </si>
  <si>
    <t xml:space="preserve">Résultat courant avant impôts
</t>
  </si>
  <si>
    <t>3% min</t>
  </si>
  <si>
    <t>5% max</t>
  </si>
  <si>
    <t>Seuil d'anomalies manifestement insignifiantes retenu (Clearly trivial)</t>
  </si>
  <si>
    <t>Justification:</t>
  </si>
  <si>
    <t>https://www.nba.nl/globalassets/themas/thema-mkb/nemacc/publicaties/nemacc-rapport-materialiteit-in-het-mkb.pdf</t>
  </si>
  <si>
    <t>• Actionnariat diffus, non activement impliqués dans la gestion de l'entreprise</t>
  </si>
  <si>
    <t>• Actionnariat restreint et actif dans la gestion de l'entreprise</t>
  </si>
  <si>
    <t>Risque plutôt 
élevé/faible</t>
  </si>
  <si>
    <r>
      <t xml:space="preserve">Évaluation des risques d'anomalies significatives et conception de procédures d'audit complémentaires pour répondre aux risques évalués.
La fixation du seuil requiert un jugement professionnel et dépend de la connaissance acquise de l’entité ainsi que de l’étendue et de la nature des anomalies détectées dans les audits précédents. 
Bien qu'aucune directive spécifique ne soit fournie dans les ISA, on constate en pratique que les pourcentages vont de 50% (du seuil de signification global ou spécifique), lorsqu'il existe un risque plus élevé d'anomalies significatives, jusqu'à 85%, lorsque le risque évalué d'anomalies significatives est moindre.
</t>
    </r>
    <r>
      <rPr>
        <b/>
        <sz val="10"/>
        <color rgb="FF002060"/>
        <rFont val="Arial"/>
        <family val="2"/>
      </rPr>
      <t>Un risque jugé élevé aura pour conséquence de retenir la fourchette basse du seuil de planification.</t>
    </r>
  </si>
  <si>
    <t>Un montant peut être désigné en dessous duquel les inexactitudes seraient manifestement insignifiantes ("clearly trivial")  et n'auraient pas besoin d'être accumulées. 
Les anomalies jugées manifestement insignifiantes seront dans tous les cas sans conséquence, qu’elles soient prises individuellement ou dans leur ensemble et qu’elles soient jugées en fonction de critères de taille, de nature ou de circonstances.</t>
  </si>
  <si>
    <t>Pour plus d'informations au sujet de la matérialité, n'hésitez pas à consulter:</t>
  </si>
  <si>
    <t>Certains facteurs pouvent avoir une incidence sur le choix d’un élément de référence approprié, et notamment:
• l’existence ou non de postes sur lesquels les utilisateurs des états financiers de l’entité ont tendance à fixer leur attention (par exemple, pour l’évaluation de la performance financière de l'entité, et en fonction de son secteur d'activité, les utilisateurs peuvent avoir tendance à se concentrer sur son bénéfice, son chiffre d'affaires, son total de bilan ou son actif net);
• la structure du capital et les modes de financement de l’entité (par exemple, si l’entité se finance uniquement par emprunt plutôt que par capitaux propres, et que sa continuité dépend de ces financements externes, il se peut que les utilisateurs accordent plus d’importance aux actifs et aux droits sur ces actifs qu’aux bénéfices de l’entité);
• la volatilité relative de l’élément de référence.</t>
  </si>
  <si>
    <t>Marge brute d'exploitation</t>
  </si>
  <si>
    <t>Dans certains cas, ni le résultat courant avant impôt, ni le chiffre d'affaires, ni encore les actifs ne reflètent vraiment l'activité de l'entité. Il s'agit par exemples d'Associations Sans But Lucratif, dont l'activité sera plus fidèlement reflétée dans le total des revenus ou des dépenses. Ce type d'entité reçoit en effet souvent des subventions sur base de dépenses (budgetées).</t>
  </si>
  <si>
    <t>La référence aux capitaux propres sera notamment utilisée dans les cas de fluctuations du résulat avant impôts, ou en présence d'un risque lié à la continuité d'exploitation.</t>
  </si>
  <si>
    <t>0,5 à 3%</t>
  </si>
  <si>
    <t>3 à 10%</t>
  </si>
  <si>
    <t>2 à 5%</t>
  </si>
  <si>
    <t>La marge brute d'exploitation pourra notamment être utilisée comme critère de référence dans les cas où le bénéfice avant impôts s'avère moins approprié du fait de fortes fluctuations ou de pertes.</t>
  </si>
  <si>
    <t>Le bénéfice avant impôts tiré des activités poursuivies est souvent utilisé dans le cas des entités à but lucratif. 
Lorsque le bénéfice avant impôt est influencé par des éléments non-récurrents, il conviendra de les éliminer pour ne retenir que le "résultat normalisé". Notons que si le résultat avant impôt fluctue fortement d'une année à l'autre, un autre critère que le résultat courant avant impôts pourrait s'avérer plus pertinent.</t>
  </si>
  <si>
    <t>Lorsque les activités d’une entité découlent des actifs détenus, par exemple: une société immobilière, d'investissement ou de location, l'actif total peut constituer une base plus appropriée pour définir la matérialité globale. Ce critère peut également être utile dans les sociétés holdings et entreprises de production.</t>
  </si>
  <si>
    <t>Lorsque l'actionnariat est restreint et proche de la direction de l'entreprise, les actionnaires pourraient avoir accès à des informations financières plus détaillées que celles contenues dans les états financiers, et ne pas dépendre des états financiers pour prendre leurs décisions économiques.</t>
  </si>
  <si>
    <t>• Actionnariat stable</t>
  </si>
  <si>
    <t>• Absence de restrictions financières ni conditions imposées par tiers sur les états financiers</t>
  </si>
  <si>
    <t>• Emprunts significatifs assortis de clauses restrictives financières
• Risque apparent de non-respect de ces clauses restrictives</t>
  </si>
  <si>
    <t>Les niveaux d'importance relative des EIP sont généralement inférieurs à ceux des autres entités, du fait de l'intérêt supérieur que les états financiers de ces entités susciteront et une tolérance plus faible parmi les utilisateurs pour les inexactitudes contenues dans les états financiers, du fait d'un large éventail d’investisseurs et parties prenantes n'ayant souvent pas accès à d'autres informations que celles reprises dans les états financiers.</t>
  </si>
  <si>
    <t xml:space="preserve">Lors d'une première année d'audit ou en cas de changement important d'actionnaires, il peut être prudent de considérer un seuil de signification moindre jusqu'à ce que nous ayons passé au moins un cycle d'audit pour nous permettre de mieux comprendre le attentes et les besoins des utilisateurs.
</t>
  </si>
  <si>
    <t>• Client bien connu
• Actionnariat stable
• Performances stables ou haute prévisibilité du critère sélectionné</t>
  </si>
  <si>
    <t>Impact total attendu des inexactitudes connues et probables (sur la base des inexactitudes importantes antérieures et d'autres facteurs)</t>
  </si>
  <si>
    <t>Impact significatif attendu</t>
  </si>
  <si>
    <t>Peu d'ajustements significatifs attendus</t>
  </si>
  <si>
    <t>La direction a tendance à corriger toutes les inexactitudes identifiées.</t>
  </si>
  <si>
    <t>Nombre important d'estimations</t>
  </si>
  <si>
    <t>Peu d'estimations significatives</t>
  </si>
  <si>
    <t>Nombre de sièges d'exploitation ou de sous-rubriques sur lesquelles des procédures distinctes doivent être appliquées et agrégées pour permettre la conclusion des audits</t>
  </si>
  <si>
    <t>Nombre important de sièges d'exploitation ou de sous-rubriques</t>
  </si>
  <si>
    <t>Nombre limité de sièges d'exploitation ou de sous-rubriques</t>
  </si>
  <si>
    <t>Impact significatif d'ajustements reportés sur l'année en cours</t>
  </si>
  <si>
    <t>Peu d'ajustements reportés ayant une incidence sur l'année en cours</t>
  </si>
  <si>
    <t>Importance des extrapolations à considérer</t>
  </si>
  <si>
    <t>Un grand nombre d'échantillons prévu dans les procédures d'audit</t>
  </si>
  <si>
    <t>Justification</t>
  </si>
  <si>
    <t>Variation</t>
  </si>
  <si>
    <t xml:space="preserve">Nombre de comptes ou rubriques sujettes à estimations significatives, et impact de ces estimations (ex. base de KPI pour détermination des bonus des dirigeants, sensibilité au résultat fiscal, ... )
</t>
  </si>
  <si>
    <r>
      <t xml:space="preserve">1b. Identification des </t>
    </r>
    <r>
      <rPr>
        <b/>
        <u/>
        <sz val="12"/>
        <color rgb="FF333399"/>
        <rFont val="Arial"/>
        <family val="2"/>
      </rPr>
      <t>risques de l'entité</t>
    </r>
    <r>
      <rPr>
        <b/>
        <sz val="12"/>
        <color indexed="62"/>
        <rFont val="Arial"/>
        <family val="2"/>
      </rPr>
      <t xml:space="preserve"> pour la d</t>
    </r>
    <r>
      <rPr>
        <b/>
        <sz val="12"/>
        <color rgb="FF333399"/>
        <rFont val="Arial"/>
        <family val="2"/>
      </rPr>
      <t>étermination du seuil de signification global</t>
    </r>
  </si>
  <si>
    <t>Activité</t>
  </si>
  <si>
    <t>Commerciale</t>
  </si>
  <si>
    <t>Production</t>
  </si>
  <si>
    <t>Services</t>
  </si>
  <si>
    <t>Non-marchand</t>
  </si>
  <si>
    <t>Holding</t>
  </si>
  <si>
    <t>Autre</t>
  </si>
  <si>
    <t>OUI</t>
  </si>
  <si>
    <t>NON</t>
  </si>
  <si>
    <t>OUI/NON</t>
  </si>
  <si>
    <t>Autres indicateurs</t>
  </si>
  <si>
    <t>Risque de continuité</t>
  </si>
  <si>
    <t>Pertes récurrentes</t>
  </si>
  <si>
    <r>
      <t xml:space="preserve">Déterminer si les anomalies non corrigées, individuellement ou globalement, dépassent le seuil de signification global.
</t>
    </r>
    <r>
      <rPr>
        <b/>
        <sz val="10"/>
        <color rgb="FF333399"/>
        <rFont val="Arial"/>
        <family val="2"/>
      </rPr>
      <t xml:space="preserve">Un </t>
    </r>
    <r>
      <rPr>
        <b/>
        <u/>
        <sz val="10"/>
        <color rgb="FF333399"/>
        <rFont val="Arial"/>
        <family val="2"/>
      </rPr>
      <t>risque jugé plutôt élevé</t>
    </r>
    <r>
      <rPr>
        <b/>
        <sz val="10"/>
        <color rgb="FF333399"/>
        <rFont val="Arial"/>
        <family val="2"/>
      </rPr>
      <t xml:space="preserve"> selon les critères identifiés ci-dessus aura pour conséquence de retenir la </t>
    </r>
    <r>
      <rPr>
        <b/>
        <u/>
        <sz val="10"/>
        <color rgb="FF333399"/>
        <rFont val="Arial"/>
        <family val="2"/>
      </rPr>
      <t>fourchette basse</t>
    </r>
    <r>
      <rPr>
        <b/>
        <sz val="10"/>
        <color rgb="FF333399"/>
        <rFont val="Arial"/>
        <family val="2"/>
      </rPr>
      <t xml:space="preserve"> des critères pertinents dans la fixation du seuil de signification.</t>
    </r>
  </si>
  <si>
    <t>Critères de référence</t>
  </si>
  <si>
    <t>Autre (à définir)</t>
  </si>
  <si>
    <t>1a. Activité de l'entreprise et critère de référence</t>
  </si>
  <si>
    <t>Justification :</t>
  </si>
  <si>
    <t>Critère(s) retenu(s)</t>
  </si>
  <si>
    <t>1c. Détermination du seuil de signification global</t>
  </si>
  <si>
    <t>Seuil de signification retenu :</t>
  </si>
  <si>
    <t>%</t>
  </si>
  <si>
    <t>Seuil</t>
  </si>
  <si>
    <r>
      <t>Autre</t>
    </r>
    <r>
      <rPr>
        <b/>
        <i/>
        <sz val="10"/>
        <rFont val="Arial"/>
        <family val="2"/>
      </rPr>
      <t xml:space="preserve"> (à définir)</t>
    </r>
  </si>
  <si>
    <t>Seuil modifié</t>
  </si>
  <si>
    <t>Précisez le cas échéant les raisons de la modification des seuils:</t>
  </si>
  <si>
    <t>Commencez par compléter l'activité de l'entreprise auditée :</t>
  </si>
  <si>
    <t>Résultats fluctuants</t>
  </si>
  <si>
    <t>Seuil de planification en résultant</t>
  </si>
  <si>
    <r>
      <t xml:space="preserve">• </t>
    </r>
    <r>
      <rPr>
        <sz val="10"/>
        <color rgb="FF333399"/>
        <rFont val="Arial"/>
        <family val="2"/>
      </rPr>
      <t>Si plusieurs critères sont jugés pertinents pour l'entité (exemple: le résultat courant avant impôts ou le chiffre d'affaires pour une société commerciale), le critère amenant à la matérialité la plus faible sera généralement retenu.</t>
    </r>
    <r>
      <rPr>
        <sz val="10"/>
        <rFont val="Arial"/>
        <family val="2"/>
      </rPr>
      <t xml:space="preserve">
• Les Taux indicatifs renseignés sont issus de la littérature et des pourcentages utilisés dans la pratique.
• L’effet des anomalies relevées dans les informations qualitatives (classification, informations données en annexes aux comptes annuels, ...) est évalué par rapport à leur incidence globale sur les états financiers dans leur ensemble. Le jugement professionnel devra dans ce cas être utilisé pour déterminer si de telles inexactitudes sont significatives au regard du référentiel d’information financière applicable et de la situation particulière de l’entité.
• Il est acceptable de considérer la taille de l'entreprise pour définir le pourcentage de matérialité. Ainsi, un pourcentage de matérialité plus élevé pourra généralement être retenu dans les petites entités, du fait du risque plus réduit (en valeur absolue) des erreurs non corrigées pour les utilisateurs.</t>
    </r>
  </si>
  <si>
    <t>Seuil d'anomalies manifestement insignifiantes en résultant</t>
  </si>
  <si>
    <t>Autres considérations jugées d'importance lors de l'audit (à préciser)</t>
  </si>
  <si>
    <r>
      <rPr>
        <b/>
        <sz val="10"/>
        <rFont val="Arial"/>
        <family val="2"/>
      </rPr>
      <t>Considérations propres aux entités du secteur public</t>
    </r>
    <r>
      <rPr>
        <sz val="10"/>
        <rFont val="Arial"/>
        <family val="2"/>
      </rPr>
      <t xml:space="preserve"> (ISA 320. A3)
Le législateur et les autorités de réglementation sont souvent les principaux utilisateurs des états financiers des entités du secteur public. Par ailleurs, ces états financiers peuvent être utilisés pour prendre des décisions autres que de nature économique. Par conséquent, la détermination du seuil de signification aux fins de l’audit des états financiers d’une entité du secteur public est influencée par les textes légaux et réglementaires ou d’autres textes émanant d’une autorité, ainsi que par les besoins d’information financière du législateur et du public sur les programmes du secteur public.</t>
    </r>
  </si>
  <si>
    <r>
      <rPr>
        <b/>
        <sz val="10"/>
        <rFont val="Arial"/>
        <family val="2"/>
      </rPr>
      <t>Considérations propres aux petites entités</t>
    </r>
    <r>
      <rPr>
        <sz val="10"/>
        <rFont val="Arial"/>
        <family val="2"/>
      </rPr>
      <t xml:space="preserve"> (ISA 320. A9)
Lorsque le bénéfice avant impôts tiré des activités poursuivies est systématiquement négligeable, comme cela peut arriver dans le cas d’une entreprise dont le propriétaire-dirigeant touche une part considérable du bénéfice avant impôts sous forme de rémunération, un élément de référence tel que le bénéfice avant rémunération et impôts peut s’avérer davantage pertinent.</t>
    </r>
  </si>
  <si>
    <t>Types de facteurs 
(ISA 320. A4 + Guide IFAC)</t>
  </si>
  <si>
    <t>Exemple de facteurs justifiant la prise en compte de seuils de montants inférieurs (ISA 320.A11):</t>
  </si>
  <si>
    <r>
      <rPr>
        <sz val="10"/>
        <rFont val="ZDingbats"/>
      </rPr>
      <t>q</t>
    </r>
    <r>
      <rPr>
        <i/>
        <sz val="10"/>
        <rFont val="Arial"/>
        <family val="2"/>
      </rPr>
      <t xml:space="preserve">  le fait que la loi, la réglementation ou le référentiel comptable applicable affecte l’attente des utilisateurs en matière d’évaluation ou d’informations à fournir relatives à certains éléments (par exemple, les transactions avec les parties liées, la rémunération des dirigeants et des personnes constituant le gouvernement d’entreprise, ou encore les informations fournies dans le bilan social) ;
</t>
    </r>
    <r>
      <rPr>
        <sz val="10"/>
        <rFont val="ZDingbats"/>
      </rPr>
      <t>q</t>
    </r>
    <r>
      <rPr>
        <i/>
        <sz val="10"/>
        <rFont val="Arial"/>
        <family val="2"/>
      </rPr>
      <t xml:space="preserve">  des informations clés à fournir en rapport avec le secteur d’activité dans lequel l’entité opère (par exemple, les coûts de R&amp;D pour une société pharmaceutique) ;
</t>
    </r>
    <r>
      <rPr>
        <sz val="10"/>
        <rFont val="ZDingbats"/>
      </rPr>
      <t>q</t>
    </r>
    <r>
      <rPr>
        <i/>
        <sz val="10"/>
        <rFont val="Arial"/>
        <family val="2"/>
      </rPr>
      <t xml:space="preserve">  le fait que l’accent soit mis sur un aspect particulier des activités de l’entité qui est décrit séparément dans les états financiers (par exemple, une activité récemment acquise).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</si>
</sst>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quot;"/>
    <numFmt numFmtId="165" formatCode="_-* #,##0\ &quot;€&quot;_-;\-* #,##0\ &quot;€&quot;_-;_-* &quot;-&quot;??\ &quot;€&quot;_-;_-@_-"/>
    <numFmt numFmtId="166" formatCode="0.0%"/>
  </numFmts>
  <fonts count="42">
    <font>
      <sz val="10"/>
      <name val="Arial"/>
    </font>
    <font>
      <sz val="10"/>
      <name val="Arial"/>
      <family val="2"/>
    </font>
    <font>
      <sz val="10"/>
      <name val="Arial"/>
      <family val="2"/>
    </font>
    <font>
      <b/>
      <sz val="10"/>
      <color indexed="62"/>
      <name val="Arial"/>
      <family val="2"/>
    </font>
    <font>
      <b/>
      <sz val="8"/>
      <color indexed="62"/>
      <name val="Arial"/>
      <family val="2"/>
    </font>
    <font>
      <i/>
      <sz val="10"/>
      <name val="Arial"/>
      <family val="2"/>
    </font>
    <font>
      <sz val="8"/>
      <name val="Arial"/>
      <family val="2"/>
    </font>
    <font>
      <b/>
      <sz val="10"/>
      <name val="Arial"/>
      <family val="2"/>
    </font>
    <font>
      <i/>
      <sz val="16"/>
      <name val="Arial"/>
      <family val="2"/>
    </font>
    <font>
      <b/>
      <sz val="14"/>
      <color indexed="62"/>
      <name val="Arial"/>
      <family val="2"/>
    </font>
    <font>
      <b/>
      <sz val="12"/>
      <color indexed="62"/>
      <name val="Arial"/>
      <family val="2"/>
    </font>
    <font>
      <sz val="12"/>
      <name val="Arial"/>
      <family val="2"/>
    </font>
    <font>
      <b/>
      <sz val="10"/>
      <color indexed="62"/>
      <name val="Arial"/>
      <family val="2"/>
    </font>
    <font>
      <sz val="10"/>
      <name val="Arial"/>
      <family val="2"/>
    </font>
    <font>
      <b/>
      <sz val="12"/>
      <name val="Arial"/>
      <family val="2"/>
    </font>
    <font>
      <b/>
      <sz val="10"/>
      <color indexed="18"/>
      <name val="Arial"/>
      <family val="2"/>
    </font>
    <font>
      <vertAlign val="superscript"/>
      <sz val="9"/>
      <name val="Arial"/>
      <family val="2"/>
    </font>
    <font>
      <sz val="9"/>
      <name val="Arial"/>
      <family val="2"/>
    </font>
    <font>
      <u/>
      <sz val="10"/>
      <name val="Arial"/>
      <family val="2"/>
    </font>
    <font>
      <sz val="10"/>
      <name val="ZDingbats"/>
    </font>
    <font>
      <b/>
      <sz val="10"/>
      <color rgb="FF002060"/>
      <name val="Arial"/>
      <family val="2"/>
    </font>
    <font>
      <b/>
      <u/>
      <sz val="12"/>
      <color rgb="FF333399"/>
      <name val="Arial"/>
      <family val="2"/>
    </font>
    <font>
      <sz val="10"/>
      <color indexed="62"/>
      <name val="Arial"/>
      <family val="2"/>
    </font>
    <font>
      <b/>
      <sz val="12"/>
      <color rgb="FF333399"/>
      <name val="Arial"/>
      <family val="2"/>
    </font>
    <font>
      <b/>
      <sz val="14"/>
      <color rgb="FF333399"/>
      <name val="Arial"/>
      <family val="2"/>
    </font>
    <font>
      <u/>
      <sz val="10"/>
      <color theme="10"/>
      <name val="Arial"/>
      <family val="2"/>
    </font>
    <font>
      <i/>
      <sz val="9"/>
      <color theme="8" tint="-0.499984740745262"/>
      <name val="Arial"/>
      <family val="2"/>
    </font>
    <font>
      <b/>
      <sz val="14"/>
      <color theme="0"/>
      <name val="Arial"/>
      <family val="2"/>
    </font>
    <font>
      <b/>
      <i/>
      <sz val="10"/>
      <name val="Arial"/>
      <family val="2"/>
    </font>
    <font>
      <b/>
      <sz val="10"/>
      <color rgb="FFFF0000"/>
      <name val="Arial"/>
      <family val="2"/>
    </font>
    <font>
      <b/>
      <sz val="10"/>
      <color rgb="FF333399"/>
      <name val="Arial"/>
      <family val="2"/>
    </font>
    <font>
      <i/>
      <sz val="10"/>
      <color theme="8" tint="-0.499984740745262"/>
      <name val="Arial"/>
      <family val="2"/>
    </font>
    <font>
      <b/>
      <u val="singleAccounting"/>
      <sz val="10"/>
      <color indexed="62"/>
      <name val="Arial"/>
      <family val="2"/>
    </font>
    <font>
      <b/>
      <sz val="10"/>
      <color theme="0"/>
      <name val="Arial"/>
      <family val="2"/>
    </font>
    <font>
      <b/>
      <u/>
      <sz val="10"/>
      <color rgb="FF333399"/>
      <name val="Arial"/>
      <family val="2"/>
    </font>
    <font>
      <sz val="10"/>
      <color rgb="FF333399"/>
      <name val="Arial"/>
      <family val="2"/>
    </font>
    <font>
      <b/>
      <i/>
      <sz val="10"/>
      <color rgb="FF333399"/>
      <name val="Arial"/>
      <family val="2"/>
    </font>
    <font>
      <b/>
      <i/>
      <u val="singleAccounting"/>
      <sz val="10"/>
      <color rgb="FF333399"/>
      <name val="Arial"/>
      <family val="2"/>
    </font>
    <font>
      <sz val="9"/>
      <color indexed="81"/>
      <name val="Tahoma"/>
      <family val="2"/>
    </font>
    <font>
      <b/>
      <sz val="9"/>
      <color indexed="17"/>
      <name val="Tahoma"/>
      <family val="2"/>
    </font>
    <font>
      <b/>
      <sz val="9"/>
      <color indexed="52"/>
      <name val="Tahoma"/>
      <family val="2"/>
    </font>
    <font>
      <sz val="9"/>
      <color indexed="81"/>
      <name val="Tahoma"/>
      <charset val="1"/>
    </font>
  </fonts>
  <fills count="8">
    <fill>
      <patternFill patternType="none"/>
    </fill>
    <fill>
      <patternFill patternType="gray125"/>
    </fill>
    <fill>
      <patternFill patternType="solid">
        <fgColor indexed="27"/>
        <bgColor indexed="41"/>
      </patternFill>
    </fill>
    <fill>
      <patternFill patternType="solid">
        <fgColor rgb="FFFFFF00"/>
        <bgColor indexed="64"/>
      </patternFill>
    </fill>
    <fill>
      <patternFill patternType="solid">
        <fgColor theme="4" tint="0.79998168889431442"/>
        <bgColor indexed="64"/>
      </patternFill>
    </fill>
    <fill>
      <patternFill patternType="solid">
        <fgColor theme="2"/>
        <bgColor indexed="64"/>
      </patternFill>
    </fill>
    <fill>
      <patternFill patternType="solid">
        <fgColor theme="3"/>
        <bgColor indexed="64"/>
      </patternFill>
    </fill>
    <fill>
      <patternFill patternType="solid">
        <fgColor rgb="FF333399"/>
        <bgColor indexed="64"/>
      </patternFill>
    </fill>
  </fills>
  <borders count="5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49" fontId="2" fillId="2" borderId="0" applyFont="0" applyBorder="0" applyProtection="0">
      <alignment vertical="center" readingOrder="1"/>
    </xf>
    <xf numFmtId="0" fontId="14" fillId="2" borderId="0" applyNumberFormat="0" applyBorder="0" applyProtection="0">
      <alignment horizontal="center" vertical="center" wrapText="1" readingOrder="1"/>
    </xf>
    <xf numFmtId="0" fontId="25" fillId="0" borderId="0" applyNumberFormat="0" applyFill="0" applyBorder="0" applyAlignment="0" applyProtection="0"/>
  </cellStyleXfs>
  <cellXfs count="336">
    <xf numFmtId="0" fontId="0" fillId="0" borderId="0" xfId="0"/>
    <xf numFmtId="0" fontId="3" fillId="0" borderId="0" xfId="0" applyFont="1" applyAlignment="1">
      <alignment horizontal="left" vertical="top" wrapText="1"/>
    </xf>
    <xf numFmtId="0" fontId="4" fillId="0" borderId="0" xfId="0" applyFont="1" applyAlignment="1">
      <alignment horizontal="center" vertical="top" wrapText="1"/>
    </xf>
    <xf numFmtId="0" fontId="6" fillId="0" borderId="0" xfId="0" applyFont="1" applyAlignment="1">
      <alignment horizontal="left" vertical="top" wrapText="1"/>
    </xf>
    <xf numFmtId="0" fontId="5" fillId="0" borderId="0" xfId="0" applyFont="1"/>
    <xf numFmtId="0" fontId="8" fillId="0" borderId="0" xfId="0" applyFont="1" applyAlignment="1">
      <alignment horizontal="left" vertical="center"/>
    </xf>
    <xf numFmtId="0" fontId="11" fillId="0" borderId="0" xfId="0" applyFont="1"/>
    <xf numFmtId="0" fontId="1" fillId="0" borderId="0" xfId="0" applyFont="1"/>
    <xf numFmtId="0" fontId="1" fillId="0" borderId="5" xfId="0" applyFont="1" applyBorder="1" applyAlignment="1">
      <alignment horizontal="center"/>
    </xf>
    <xf numFmtId="0" fontId="13" fillId="0" borderId="0" xfId="0" applyFont="1"/>
    <xf numFmtId="0" fontId="2" fillId="0" borderId="0" xfId="0" applyFont="1"/>
    <xf numFmtId="0" fontId="0" fillId="0" borderId="0" xfId="0" applyAlignment="1">
      <alignment horizontal="left" vertical="top"/>
    </xf>
    <xf numFmtId="0" fontId="15" fillId="0" borderId="0" xfId="0" applyFont="1" applyAlignment="1">
      <alignment horizontal="center"/>
    </xf>
    <xf numFmtId="0" fontId="0" fillId="0" borderId="10" xfId="0" applyBorder="1"/>
    <xf numFmtId="0" fontId="0" fillId="0" borderId="11" xfId="0" applyBorder="1"/>
    <xf numFmtId="0" fontId="0" fillId="0" borderId="12" xfId="0" applyBorder="1"/>
    <xf numFmtId="0" fontId="0" fillId="0" borderId="13" xfId="0" applyBorder="1"/>
    <xf numFmtId="0" fontId="1" fillId="0" borderId="0" xfId="0" applyFont="1" applyAlignment="1">
      <alignment vertical="center"/>
    </xf>
    <xf numFmtId="0" fontId="0" fillId="0" borderId="11" xfId="0" applyBorder="1" applyAlignment="1">
      <alignment horizontal="center" vertical="top"/>
    </xf>
    <xf numFmtId="0" fontId="0" fillId="0" borderId="10" xfId="0" applyBorder="1" applyAlignment="1">
      <alignment horizontal="left"/>
    </xf>
    <xf numFmtId="0" fontId="0" fillId="0" borderId="0" xfId="0" applyAlignment="1">
      <alignment horizontal="left"/>
    </xf>
    <xf numFmtId="0" fontId="2" fillId="0" borderId="10" xfId="0" applyFont="1" applyBorder="1" applyAlignment="1">
      <alignment horizontal="left"/>
    </xf>
    <xf numFmtId="0" fontId="15" fillId="0" borderId="10" xfId="0" applyFont="1" applyBorder="1" applyAlignment="1">
      <alignment horizontal="left"/>
    </xf>
    <xf numFmtId="0" fontId="15" fillId="0" borderId="0" xfId="0" applyFont="1" applyAlignment="1">
      <alignment horizontal="left"/>
    </xf>
    <xf numFmtId="0" fontId="13" fillId="0" borderId="0" xfId="0" applyFont="1" applyAlignment="1">
      <alignment horizontal="left" vertical="top" wrapText="1"/>
    </xf>
    <xf numFmtId="0" fontId="13" fillId="0" borderId="0" xfId="0" applyFont="1" applyAlignment="1">
      <alignment horizontal="center" vertical="center"/>
    </xf>
    <xf numFmtId="0" fontId="13" fillId="0" borderId="0" xfId="0" applyFont="1" applyAlignment="1">
      <alignment horizontal="left" vertical="top"/>
    </xf>
    <xf numFmtId="0" fontId="0" fillId="0" borderId="14" xfId="0" applyBorder="1"/>
    <xf numFmtId="0" fontId="0" fillId="0" borderId="15" xfId="0" applyBorder="1"/>
    <xf numFmtId="0" fontId="16" fillId="0" borderId="0" xfId="0" applyFont="1" applyAlignment="1">
      <alignment vertical="top" wrapText="1"/>
    </xf>
    <xf numFmtId="0" fontId="2" fillId="0" borderId="0" xfId="0" applyFont="1" applyAlignment="1">
      <alignment horizontal="left" vertical="top" wrapText="1"/>
    </xf>
    <xf numFmtId="0" fontId="15" fillId="0" borderId="15" xfId="0" applyFont="1" applyBorder="1" applyAlignment="1">
      <alignment horizontal="center"/>
    </xf>
    <xf numFmtId="0" fontId="1" fillId="0" borderId="0" xfId="0" applyFont="1" applyAlignment="1">
      <alignment horizontal="left" vertical="center" wrapText="1"/>
    </xf>
    <xf numFmtId="0" fontId="18" fillId="0" borderId="0" xfId="0" applyFont="1"/>
    <xf numFmtId="0" fontId="15" fillId="0" borderId="16" xfId="0" applyFont="1" applyBorder="1"/>
    <xf numFmtId="0" fontId="15" fillId="0" borderId="11" xfId="0" applyFont="1" applyBorder="1" applyAlignment="1">
      <alignment vertical="top"/>
    </xf>
    <xf numFmtId="0" fontId="7" fillId="0" borderId="14" xfId="0" applyFont="1" applyBorder="1"/>
    <xf numFmtId="0" fontId="5" fillId="0" borderId="15" xfId="0" applyFont="1" applyBorder="1"/>
    <xf numFmtId="0" fontId="5" fillId="0" borderId="10" xfId="0" applyFont="1" applyBorder="1"/>
    <xf numFmtId="0" fontId="5" fillId="0" borderId="11" xfId="0" applyFont="1" applyBorder="1"/>
    <xf numFmtId="0" fontId="2" fillId="0" borderId="17" xfId="0" applyFont="1" applyBorder="1"/>
    <xf numFmtId="0" fontId="5" fillId="0" borderId="12" xfId="0" applyFont="1" applyBorder="1"/>
    <xf numFmtId="0" fontId="5" fillId="0" borderId="13" xfId="0" applyFont="1" applyBorder="1"/>
    <xf numFmtId="0" fontId="1" fillId="0" borderId="0" xfId="0" applyFont="1" applyAlignment="1">
      <alignment vertical="top"/>
    </xf>
    <xf numFmtId="0" fontId="3" fillId="5" borderId="3"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5" fillId="0" borderId="0" xfId="4"/>
    <xf numFmtId="0" fontId="3" fillId="5" borderId="33" xfId="0" applyFont="1" applyFill="1" applyBorder="1" applyAlignment="1">
      <alignment horizontal="center" vertical="center" wrapText="1"/>
    </xf>
    <xf numFmtId="0" fontId="0" fillId="0" borderId="0" xfId="0" applyAlignment="1">
      <alignment vertical="top"/>
    </xf>
    <xf numFmtId="0" fontId="13" fillId="0" borderId="0" xfId="0" applyFont="1" applyAlignment="1">
      <alignment vertical="top"/>
    </xf>
    <xf numFmtId="0" fontId="3" fillId="5" borderId="3" xfId="0" applyFont="1" applyFill="1" applyBorder="1" applyAlignment="1">
      <alignment horizontal="center" vertical="top" wrapText="1"/>
    </xf>
    <xf numFmtId="0" fontId="7" fillId="0" borderId="0" xfId="0" applyFont="1"/>
    <xf numFmtId="0" fontId="10" fillId="0" borderId="39" xfId="0" applyFont="1" applyBorder="1" applyAlignment="1">
      <alignment horizontal="left" vertical="top" wrapText="1"/>
    </xf>
    <xf numFmtId="0" fontId="5" fillId="0" borderId="41" xfId="0" applyFont="1" applyBorder="1"/>
    <xf numFmtId="0" fontId="0" fillId="0" borderId="42" xfId="0" applyBorder="1"/>
    <xf numFmtId="0" fontId="0" fillId="0" borderId="43" xfId="0" applyBorder="1"/>
    <xf numFmtId="0" fontId="1" fillId="0" borderId="39" xfId="0" applyFont="1" applyBorder="1" applyAlignment="1">
      <alignment vertical="top"/>
    </xf>
    <xf numFmtId="0" fontId="2" fillId="0" borderId="39" xfId="0" applyFont="1" applyBorder="1" applyAlignment="1">
      <alignment vertical="top"/>
    </xf>
    <xf numFmtId="0" fontId="3" fillId="0" borderId="0" xfId="0" applyFont="1" applyAlignment="1">
      <alignment horizontal="center" wrapText="1"/>
    </xf>
    <xf numFmtId="44" fontId="0" fillId="0" borderId="3" xfId="0" applyNumberFormat="1" applyBorder="1" applyAlignment="1">
      <alignment horizontal="right"/>
    </xf>
    <xf numFmtId="0" fontId="3" fillId="0" borderId="40" xfId="0" applyFont="1" applyBorder="1" applyAlignment="1">
      <alignment horizontal="right" wrapText="1"/>
    </xf>
    <xf numFmtId="9" fontId="2" fillId="0" borderId="3" xfId="1" applyFont="1" applyBorder="1" applyAlignment="1">
      <alignment vertical="top" wrapText="1"/>
    </xf>
    <xf numFmtId="9" fontId="0" fillId="0" borderId="3" xfId="1" applyFont="1" applyBorder="1"/>
    <xf numFmtId="0" fontId="3" fillId="0" borderId="3" xfId="0" quotePrefix="1" applyFont="1" applyBorder="1" applyAlignment="1">
      <alignment horizontal="center" vertical="top" wrapText="1"/>
    </xf>
    <xf numFmtId="0" fontId="1" fillId="0" borderId="0" xfId="0" applyFont="1" applyAlignment="1">
      <alignment horizontal="right" vertical="top" wrapText="1"/>
    </xf>
    <xf numFmtId="0" fontId="3" fillId="0" borderId="0" xfId="0" applyFont="1" applyAlignment="1">
      <alignment horizontal="right" vertical="top" wrapText="1"/>
    </xf>
    <xf numFmtId="0" fontId="1" fillId="0" borderId="5" xfId="0" applyFont="1" applyBorder="1" applyAlignment="1">
      <alignment horizontal="right" vertical="top" wrapText="1"/>
    </xf>
    <xf numFmtId="0" fontId="3" fillId="0" borderId="0" xfId="0" applyFont="1" applyAlignment="1">
      <alignment vertical="top" wrapText="1"/>
    </xf>
    <xf numFmtId="0" fontId="3" fillId="0" borderId="0" xfId="0" quotePrefix="1" applyFont="1" applyAlignment="1">
      <alignment horizontal="center" vertical="top" wrapText="1"/>
    </xf>
    <xf numFmtId="0" fontId="1" fillId="0" borderId="37" xfId="0" applyFont="1" applyBorder="1" applyAlignment="1">
      <alignment horizontal="center"/>
    </xf>
    <xf numFmtId="0" fontId="1" fillId="0" borderId="4" xfId="0" applyFont="1" applyBorder="1" applyAlignment="1">
      <alignment horizontal="center" vertical="top"/>
    </xf>
    <xf numFmtId="0" fontId="1" fillId="0" borderId="0" xfId="0" applyFont="1" applyAlignment="1">
      <alignment horizontal="right" vertical="center" wrapText="1"/>
    </xf>
    <xf numFmtId="0" fontId="1" fillId="0" borderId="24" xfId="0" applyFont="1" applyBorder="1" applyAlignment="1">
      <alignment horizontal="center" vertical="top"/>
    </xf>
    <xf numFmtId="0" fontId="1" fillId="0" borderId="25" xfId="0" applyFont="1" applyBorder="1" applyAlignment="1">
      <alignment horizontal="left" vertical="top"/>
    </xf>
    <xf numFmtId="0" fontId="1" fillId="0" borderId="26" xfId="0" applyFont="1" applyBorder="1" applyAlignment="1">
      <alignment horizontal="left" vertical="top"/>
    </xf>
    <xf numFmtId="0" fontId="1" fillId="0" borderId="27" xfId="0" applyFont="1" applyBorder="1" applyAlignment="1">
      <alignment horizontal="left" vertical="top"/>
    </xf>
    <xf numFmtId="0" fontId="1" fillId="0" borderId="0" xfId="0" applyFont="1" applyAlignment="1">
      <alignment horizontal="right" vertical="center"/>
    </xf>
    <xf numFmtId="0" fontId="7" fillId="0" borderId="0" xfId="0" applyFont="1" applyAlignment="1">
      <alignment horizontal="right" vertical="center" wrapText="1"/>
    </xf>
    <xf numFmtId="0" fontId="15" fillId="0" borderId="11" xfId="0" applyFont="1" applyBorder="1"/>
    <xf numFmtId="0" fontId="1" fillId="0" borderId="0" xfId="0" applyFont="1" applyAlignment="1">
      <alignment vertical="center" wrapText="1"/>
    </xf>
    <xf numFmtId="0" fontId="1" fillId="0" borderId="33" xfId="0" applyFont="1" applyBorder="1" applyAlignment="1">
      <alignment horizontal="center" vertical="top"/>
    </xf>
    <xf numFmtId="0" fontId="1" fillId="0" borderId="27" xfId="0" applyFont="1" applyBorder="1" applyAlignment="1">
      <alignment horizontal="left" vertical="top" wrapText="1"/>
    </xf>
    <xf numFmtId="0" fontId="1" fillId="0" borderId="0" xfId="0" applyFont="1" applyAlignment="1">
      <alignment horizontal="left" vertical="top" wrapText="1"/>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0" fontId="1" fillId="0" borderId="0" xfId="0" applyFont="1" applyAlignment="1">
      <alignment horizontal="center" vertical="top" wrapText="1"/>
    </xf>
    <xf numFmtId="0" fontId="10" fillId="0" borderId="0" xfId="0" applyFont="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left" vertical="top"/>
    </xf>
    <xf numFmtId="0" fontId="1" fillId="0" borderId="0" xfId="0" applyFont="1" applyAlignment="1">
      <alignment vertical="top" wrapText="1"/>
    </xf>
    <xf numFmtId="0" fontId="29" fillId="0" borderId="0" xfId="0" applyFont="1" applyAlignment="1">
      <alignment horizontal="center" vertical="center" wrapText="1"/>
    </xf>
    <xf numFmtId="0" fontId="29" fillId="0" borderId="0" xfId="0" applyFont="1"/>
    <xf numFmtId="0" fontId="1" fillId="0" borderId="3" xfId="0" applyFont="1" applyBorder="1" applyAlignment="1">
      <alignment vertical="top" wrapText="1"/>
    </xf>
    <xf numFmtId="165" fontId="0" fillId="0" borderId="3" xfId="0" applyNumberFormat="1" applyBorder="1" applyAlignment="1">
      <alignment horizontal="right"/>
    </xf>
    <xf numFmtId="0" fontId="1" fillId="3" borderId="16" xfId="0" applyFont="1" applyFill="1" applyBorder="1"/>
    <xf numFmtId="0" fontId="7" fillId="0" borderId="15" xfId="0" applyFont="1" applyBorder="1"/>
    <xf numFmtId="0" fontId="7" fillId="0" borderId="16" xfId="0" applyFont="1" applyBorder="1"/>
    <xf numFmtId="0" fontId="7" fillId="0" borderId="11" xfId="0" applyFont="1" applyBorder="1"/>
    <xf numFmtId="0" fontId="7" fillId="0" borderId="12" xfId="0" applyFont="1" applyBorder="1"/>
    <xf numFmtId="0" fontId="7" fillId="0" borderId="13" xfId="0" applyFont="1" applyBorder="1"/>
    <xf numFmtId="0" fontId="5" fillId="0" borderId="0" xfId="0" applyFont="1" applyAlignment="1">
      <alignment vertical="top" wrapText="1"/>
    </xf>
    <xf numFmtId="9" fontId="0" fillId="0" borderId="3" xfId="1" applyFont="1" applyFill="1" applyBorder="1"/>
    <xf numFmtId="165" fontId="0" fillId="0" borderId="1" xfId="0" applyNumberFormat="1" applyBorder="1" applyAlignment="1">
      <alignment horizontal="right"/>
    </xf>
    <xf numFmtId="9" fontId="1" fillId="0" borderId="37" xfId="0" applyNumberFormat="1" applyFont="1" applyBorder="1" applyAlignment="1">
      <alignment horizontal="center"/>
    </xf>
    <xf numFmtId="0" fontId="31" fillId="0" borderId="0" xfId="0" applyFont="1" applyAlignment="1">
      <alignment horizontal="right" vertical="center"/>
    </xf>
    <xf numFmtId="0" fontId="31" fillId="0" borderId="0" xfId="0" applyFont="1" applyAlignment="1">
      <alignment horizontal="center" vertical="center"/>
    </xf>
    <xf numFmtId="0" fontId="31" fillId="0" borderId="0" xfId="0" applyFont="1" applyAlignment="1">
      <alignment horizontal="right" vertical="center" wrapText="1"/>
    </xf>
    <xf numFmtId="165" fontId="0" fillId="0" borderId="33" xfId="0" applyNumberFormat="1" applyBorder="1" applyAlignment="1">
      <alignment horizontal="right"/>
    </xf>
    <xf numFmtId="165" fontId="0" fillId="0" borderId="5" xfId="0" applyNumberFormat="1" applyBorder="1" applyAlignment="1">
      <alignment horizontal="right"/>
    </xf>
    <xf numFmtId="165" fontId="0" fillId="0" borderId="4" xfId="0" applyNumberFormat="1" applyBorder="1" applyAlignment="1">
      <alignment horizontal="right"/>
    </xf>
    <xf numFmtId="0" fontId="32" fillId="0" borderId="0" xfId="0" applyFont="1" applyAlignment="1">
      <alignment horizontal="center"/>
    </xf>
    <xf numFmtId="0" fontId="10" fillId="0" borderId="0" xfId="0" applyFont="1" applyAlignment="1">
      <alignment vertical="top" wrapText="1"/>
    </xf>
    <xf numFmtId="9" fontId="0" fillId="0" borderId="3" xfId="1" applyFont="1" applyBorder="1" applyAlignment="1">
      <alignment horizontal="right"/>
    </xf>
    <xf numFmtId="0" fontId="30" fillId="5" borderId="14" xfId="0" applyFont="1" applyFill="1" applyBorder="1" applyAlignment="1">
      <alignment vertical="center" wrapText="1"/>
    </xf>
    <xf numFmtId="0" fontId="30" fillId="5" borderId="33" xfId="0" applyFont="1" applyFill="1" applyBorder="1" applyAlignment="1">
      <alignment horizontal="center" vertical="center" wrapText="1"/>
    </xf>
    <xf numFmtId="0" fontId="17" fillId="0" borderId="18" xfId="0" applyFont="1" applyBorder="1" applyAlignment="1">
      <alignment vertical="center" wrapText="1"/>
    </xf>
    <xf numFmtId="0" fontId="17" fillId="0" borderId="25" xfId="0" applyFont="1" applyBorder="1" applyAlignment="1">
      <alignment vertical="center" wrapText="1"/>
    </xf>
    <xf numFmtId="0" fontId="17" fillId="0" borderId="7" xfId="0" applyFont="1" applyBorder="1" applyAlignment="1">
      <alignment vertical="center"/>
    </xf>
    <xf numFmtId="0" fontId="17" fillId="0" borderId="25" xfId="0" applyFont="1" applyBorder="1" applyAlignment="1">
      <alignment vertical="center"/>
    </xf>
    <xf numFmtId="0" fontId="17" fillId="0" borderId="4" xfId="0" applyFont="1" applyBorder="1" applyAlignment="1">
      <alignment horizontal="center" vertical="center" wrapText="1"/>
    </xf>
    <xf numFmtId="9" fontId="1" fillId="0" borderId="33" xfId="0" applyNumberFormat="1" applyFont="1" applyBorder="1" applyAlignment="1">
      <alignment horizontal="center"/>
    </xf>
    <xf numFmtId="0" fontId="17" fillId="0" borderId="38" xfId="0" applyFont="1" applyBorder="1" applyAlignment="1">
      <alignment horizontal="center" vertical="center" wrapText="1"/>
    </xf>
    <xf numFmtId="0" fontId="17" fillId="0" borderId="5" xfId="0" applyFont="1" applyBorder="1" applyAlignment="1">
      <alignment horizontal="center" vertical="center" wrapText="1"/>
    </xf>
    <xf numFmtId="9" fontId="17" fillId="0" borderId="33" xfId="1" applyFont="1" applyBorder="1" applyAlignment="1">
      <alignment horizontal="center" vertical="center" wrapText="1"/>
    </xf>
    <xf numFmtId="9" fontId="17" fillId="0" borderId="4" xfId="1" applyFont="1" applyBorder="1" applyAlignment="1">
      <alignment horizontal="center" vertical="center" wrapText="1"/>
    </xf>
    <xf numFmtId="9" fontId="17" fillId="0" borderId="38" xfId="1" applyFont="1" applyBorder="1" applyAlignment="1">
      <alignment horizontal="center" vertical="center" wrapText="1"/>
    </xf>
    <xf numFmtId="0" fontId="13" fillId="0" borderId="8" xfId="0" applyFont="1" applyBorder="1" applyAlignment="1">
      <alignment horizontal="left" vertical="top"/>
    </xf>
    <xf numFmtId="0" fontId="13" fillId="0" borderId="26" xfId="0" applyFont="1" applyBorder="1" applyAlignment="1">
      <alignment horizontal="left" vertical="top"/>
    </xf>
    <xf numFmtId="9" fontId="13" fillId="0" borderId="4" xfId="1" applyFont="1" applyBorder="1" applyAlignment="1">
      <alignment horizontal="center"/>
    </xf>
    <xf numFmtId="9" fontId="13" fillId="0" borderId="24" xfId="1" applyFont="1" applyBorder="1" applyAlignment="1">
      <alignment horizontal="center"/>
    </xf>
    <xf numFmtId="0" fontId="17" fillId="0" borderId="0" xfId="0" applyFont="1" applyAlignment="1">
      <alignment vertical="center" wrapText="1"/>
    </xf>
    <xf numFmtId="0" fontId="17" fillId="0" borderId="0" xfId="0" applyFont="1" applyAlignment="1">
      <alignment horizontal="center" vertical="center" wrapText="1"/>
    </xf>
    <xf numFmtId="164" fontId="1" fillId="0" borderId="4" xfId="0" applyNumberFormat="1" applyFont="1" applyBorder="1" applyAlignment="1">
      <alignment vertical="top"/>
    </xf>
    <xf numFmtId="0" fontId="1" fillId="0" borderId="10" xfId="0" applyFont="1" applyBorder="1" applyAlignment="1">
      <alignment vertical="top" wrapText="1"/>
    </xf>
    <xf numFmtId="164" fontId="1" fillId="0" borderId="22" xfId="0" applyNumberFormat="1" applyFont="1" applyBorder="1" applyAlignment="1">
      <alignment vertical="top"/>
    </xf>
    <xf numFmtId="164" fontId="1" fillId="0" borderId="33" xfId="0" applyNumberFormat="1" applyFont="1" applyBorder="1" applyAlignment="1">
      <alignment vertical="top"/>
    </xf>
    <xf numFmtId="0" fontId="1" fillId="0" borderId="10" xfId="0" applyFont="1" applyBorder="1" applyAlignment="1">
      <alignment horizontal="left" vertical="top" wrapText="1"/>
    </xf>
    <xf numFmtId="9" fontId="1" fillId="0" borderId="37" xfId="0" applyNumberFormat="1" applyFont="1" applyBorder="1" applyAlignment="1">
      <alignment horizontal="center" vertical="top"/>
    </xf>
    <xf numFmtId="0" fontId="26" fillId="0" borderId="0" xfId="0" applyFont="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10" xfId="0" applyFont="1" applyBorder="1"/>
    <xf numFmtId="0" fontId="36" fillId="0" borderId="0" xfId="0" applyFont="1" applyAlignment="1">
      <alignment horizontal="right" vertical="center"/>
    </xf>
    <xf numFmtId="0" fontId="33" fillId="7" borderId="33" xfId="0" applyFont="1" applyFill="1" applyBorder="1" applyAlignment="1">
      <alignment horizontal="center" vertical="top" wrapText="1"/>
    </xf>
    <xf numFmtId="0" fontId="17" fillId="0" borderId="0" xfId="0" applyFont="1" applyAlignment="1">
      <alignment vertical="center"/>
    </xf>
    <xf numFmtId="0" fontId="37" fillId="0" borderId="0" xfId="0" applyFont="1" applyAlignment="1">
      <alignment wrapText="1"/>
    </xf>
    <xf numFmtId="0" fontId="30" fillId="5" borderId="44" xfId="0" applyFont="1" applyFill="1" applyBorder="1" applyAlignment="1">
      <alignment horizontal="left" vertical="center"/>
    </xf>
    <xf numFmtId="0" fontId="35" fillId="5" borderId="45" xfId="0" applyFont="1" applyFill="1" applyBorder="1"/>
    <xf numFmtId="0" fontId="37" fillId="0" borderId="0" xfId="0" applyFont="1" applyAlignment="1">
      <alignment horizontal="left" vertical="top"/>
    </xf>
    <xf numFmtId="165" fontId="0" fillId="0" borderId="40" xfId="0" applyNumberFormat="1" applyBorder="1" applyAlignment="1">
      <alignment horizontal="right"/>
    </xf>
    <xf numFmtId="166" fontId="1" fillId="0" borderId="33" xfId="1" applyNumberFormat="1" applyFont="1" applyFill="1" applyBorder="1" applyAlignment="1">
      <alignment horizontal="center" vertical="top"/>
    </xf>
    <xf numFmtId="166" fontId="1" fillId="0" borderId="4" xfId="1" applyNumberFormat="1" applyFont="1" applyFill="1" applyBorder="1" applyAlignment="1">
      <alignment horizontal="center" vertical="top"/>
    </xf>
    <xf numFmtId="0" fontId="30" fillId="5" borderId="34" xfId="0" applyFont="1" applyFill="1" applyBorder="1" applyAlignment="1">
      <alignment horizontal="right" vertical="center" wrapText="1"/>
    </xf>
    <xf numFmtId="0" fontId="30" fillId="5" borderId="35" xfId="0" applyFont="1" applyFill="1" applyBorder="1" applyAlignment="1">
      <alignment horizontal="right" vertical="center"/>
    </xf>
    <xf numFmtId="9" fontId="30" fillId="5" borderId="35" xfId="0" applyNumberFormat="1" applyFont="1" applyFill="1" applyBorder="1" applyAlignment="1">
      <alignment horizontal="center" vertical="center" wrapText="1"/>
    </xf>
    <xf numFmtId="0" fontId="30" fillId="5" borderId="41" xfId="0" applyFont="1" applyFill="1" applyBorder="1" applyAlignment="1">
      <alignment horizontal="right" vertical="center" wrapText="1"/>
    </xf>
    <xf numFmtId="0" fontId="30" fillId="5" borderId="42" xfId="0" applyFont="1" applyFill="1" applyBorder="1" applyAlignment="1">
      <alignment horizontal="right" vertical="center"/>
    </xf>
    <xf numFmtId="9" fontId="30" fillId="5" borderId="42" xfId="0" applyNumberFormat="1" applyFont="1" applyFill="1" applyBorder="1" applyAlignment="1">
      <alignment horizontal="center" vertical="center" wrapText="1"/>
    </xf>
    <xf numFmtId="164" fontId="30" fillId="5" borderId="42" xfId="0" applyNumberFormat="1" applyFont="1" applyFill="1" applyBorder="1" applyAlignment="1">
      <alignment horizontal="center" vertical="center"/>
    </xf>
    <xf numFmtId="164" fontId="30" fillId="5" borderId="43" xfId="0" applyNumberFormat="1" applyFont="1" applyFill="1" applyBorder="1" applyAlignment="1">
      <alignment horizontal="center" vertical="center"/>
    </xf>
    <xf numFmtId="166" fontId="35" fillId="0" borderId="46" xfId="1" applyNumberFormat="1" applyFont="1" applyFill="1" applyBorder="1" applyAlignment="1">
      <alignment vertical="center"/>
    </xf>
    <xf numFmtId="164" fontId="35" fillId="0" borderId="49" xfId="0" applyNumberFormat="1" applyFont="1" applyBorder="1" applyAlignment="1">
      <alignment vertical="center"/>
    </xf>
    <xf numFmtId="9" fontId="30" fillId="5" borderId="35" xfId="0" applyNumberFormat="1" applyFont="1" applyFill="1" applyBorder="1" applyAlignment="1">
      <alignment horizontal="center" vertical="center"/>
    </xf>
    <xf numFmtId="9" fontId="30" fillId="5" borderId="36" xfId="0" applyNumberFormat="1" applyFont="1" applyFill="1" applyBorder="1" applyAlignment="1">
      <alignment horizontal="center" vertical="center"/>
    </xf>
    <xf numFmtId="14" fontId="28" fillId="0" borderId="12" xfId="0" applyNumberFormat="1" applyFont="1" applyBorder="1"/>
    <xf numFmtId="14" fontId="7" fillId="0" borderId="12" xfId="0" applyNumberFormat="1" applyFont="1" applyBorder="1"/>
    <xf numFmtId="0" fontId="1" fillId="0" borderId="0" xfId="0" applyFont="1" applyAlignment="1">
      <alignment vertical="top" wrapText="1"/>
    </xf>
    <xf numFmtId="0" fontId="28" fillId="0" borderId="15" xfId="0" applyFont="1" applyBorder="1" applyAlignment="1">
      <alignment horizontal="left" vertical="top"/>
    </xf>
    <xf numFmtId="0" fontId="9" fillId="0" borderId="0" xfId="0" applyFont="1" applyAlignment="1">
      <alignment horizontal="center" vertical="top" wrapText="1"/>
    </xf>
    <xf numFmtId="0" fontId="26" fillId="0" borderId="17" xfId="0" applyFont="1" applyBorder="1" applyAlignment="1">
      <alignment vertical="top" wrapText="1"/>
    </xf>
    <xf numFmtId="0" fontId="26" fillId="0" borderId="12" xfId="0" applyFont="1" applyBorder="1" applyAlignment="1">
      <alignment vertical="top" wrapText="1"/>
    </xf>
    <xf numFmtId="0" fontId="26" fillId="0" borderId="13" xfId="0" applyFont="1" applyBorder="1" applyAlignment="1">
      <alignment vertical="top" wrapText="1"/>
    </xf>
    <xf numFmtId="0" fontId="35" fillId="0" borderId="47" xfId="0" applyFont="1" applyBorder="1" applyAlignment="1">
      <alignment vertical="center"/>
    </xf>
    <xf numFmtId="0" fontId="35" fillId="0" borderId="48" xfId="0" applyFont="1" applyBorder="1" applyAlignment="1">
      <alignment vertical="center"/>
    </xf>
    <xf numFmtId="0" fontId="33" fillId="7" borderId="33" xfId="0" applyFont="1" applyFill="1" applyBorder="1" applyAlignment="1">
      <alignment horizontal="center" vertical="top" wrapText="1"/>
    </xf>
    <xf numFmtId="0" fontId="1" fillId="0" borderId="1" xfId="0" applyFont="1" applyBorder="1" applyAlignment="1">
      <alignment vertical="top"/>
    </xf>
    <xf numFmtId="0" fontId="0" fillId="0" borderId="21" xfId="0" applyBorder="1" applyAlignment="1">
      <alignment vertical="top"/>
    </xf>
    <xf numFmtId="0" fontId="0" fillId="0" borderId="2" xfId="0" applyBorder="1" applyAlignment="1">
      <alignment vertical="top"/>
    </xf>
    <xf numFmtId="0" fontId="26" fillId="0" borderId="10" xfId="0" applyFont="1" applyBorder="1" applyAlignment="1">
      <alignment vertical="top" wrapText="1"/>
    </xf>
    <xf numFmtId="0" fontId="26" fillId="0" borderId="0" xfId="0" applyFont="1" applyAlignment="1">
      <alignment vertical="top" wrapText="1"/>
    </xf>
    <xf numFmtId="0" fontId="26" fillId="0" borderId="11"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17" fillId="0" borderId="37" xfId="0" applyFont="1" applyBorder="1" applyAlignment="1">
      <alignment vertical="top" wrapText="1"/>
    </xf>
    <xf numFmtId="0" fontId="17" fillId="0" borderId="5" xfId="0" applyFont="1" applyBorder="1" applyAlignment="1">
      <alignment vertical="top" wrapText="1"/>
    </xf>
    <xf numFmtId="0" fontId="1" fillId="0" borderId="33" xfId="0" applyFont="1" applyBorder="1" applyAlignment="1">
      <alignment horizontal="center" vertical="top"/>
    </xf>
    <xf numFmtId="0" fontId="1" fillId="0" borderId="5" xfId="0" applyFont="1" applyBorder="1" applyAlignment="1">
      <alignment horizontal="center" vertical="top"/>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3" fillId="5" borderId="1"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 fillId="0" borderId="0" xfId="0" applyFont="1" applyAlignment="1">
      <alignment horizontal="left" vertical="top" wrapText="1"/>
    </xf>
    <xf numFmtId="0" fontId="33" fillId="7" borderId="1"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17" fillId="0" borderId="14" xfId="0" applyFont="1" applyBorder="1" applyAlignment="1">
      <alignment vertical="center" wrapText="1"/>
    </xf>
    <xf numFmtId="0" fontId="17" fillId="0" borderId="16"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7" xfId="0" applyFont="1" applyBorder="1" applyAlignment="1">
      <alignment vertical="center" wrapText="1"/>
    </xf>
    <xf numFmtId="0" fontId="17" fillId="0" borderId="13" xfId="0" applyFont="1" applyBorder="1" applyAlignment="1">
      <alignment vertical="center" wrapText="1"/>
    </xf>
    <xf numFmtId="0" fontId="1" fillId="0" borderId="0" xfId="0" applyFont="1" applyAlignment="1">
      <alignment horizontal="left" vertical="top"/>
    </xf>
    <xf numFmtId="0" fontId="10" fillId="0" borderId="0" xfId="0" applyFont="1" applyAlignment="1">
      <alignment vertical="top" wrapText="1"/>
    </xf>
    <xf numFmtId="0" fontId="7" fillId="0" borderId="18" xfId="0" applyFont="1" applyBorder="1"/>
    <xf numFmtId="0" fontId="7" fillId="0" borderId="19" xfId="0" applyFont="1" applyBorder="1"/>
    <xf numFmtId="0" fontId="7" fillId="0" borderId="20" xfId="0" applyFont="1" applyBorder="1"/>
    <xf numFmtId="164" fontId="1" fillId="0" borderId="6" xfId="0" applyNumberFormat="1" applyFont="1" applyBorder="1" applyAlignment="1">
      <alignment vertical="top"/>
    </xf>
    <xf numFmtId="164" fontId="1" fillId="0" borderId="5" xfId="0" applyNumberFormat="1" applyFont="1" applyBorder="1" applyAlignment="1">
      <alignment vertical="top"/>
    </xf>
    <xf numFmtId="166" fontId="1" fillId="0" borderId="6" xfId="1" applyNumberFormat="1" applyFont="1" applyFill="1" applyBorder="1" applyAlignment="1">
      <alignment horizontal="center" vertical="top"/>
    </xf>
    <xf numFmtId="166" fontId="1" fillId="0" borderId="5" xfId="1" applyNumberFormat="1" applyFont="1" applyFill="1" applyBorder="1" applyAlignment="1">
      <alignment horizontal="center" vertical="top"/>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17" fillId="0" borderId="38" xfId="0" applyFont="1" applyBorder="1" applyAlignment="1">
      <alignmen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26" fillId="0" borderId="30" xfId="0" applyFont="1" applyBorder="1" applyAlignment="1">
      <alignment vertical="top" wrapText="1"/>
    </xf>
    <xf numFmtId="0" fontId="26" fillId="0" borderId="31" xfId="0" applyFont="1" applyBorder="1" applyAlignment="1">
      <alignment vertical="top" wrapText="1"/>
    </xf>
    <xf numFmtId="0" fontId="26" fillId="0" borderId="32" xfId="0" applyFont="1" applyBorder="1" applyAlignment="1">
      <alignment vertical="top" wrapText="1"/>
    </xf>
    <xf numFmtId="0" fontId="17" fillId="0" borderId="6" xfId="0" applyFont="1" applyBorder="1" applyAlignment="1">
      <alignment vertical="top" wrapText="1"/>
    </xf>
    <xf numFmtId="0" fontId="1" fillId="0" borderId="6" xfId="0" applyFont="1" applyBorder="1" applyAlignment="1">
      <alignment horizontal="center" vertical="top"/>
    </xf>
    <xf numFmtId="0" fontId="30" fillId="5" borderId="14" xfId="0" applyFont="1" applyFill="1" applyBorder="1" applyAlignment="1">
      <alignment horizontal="left" vertical="center" wrapText="1"/>
    </xf>
    <xf numFmtId="0" fontId="30" fillId="5" borderId="15" xfId="0" applyFont="1" applyFill="1" applyBorder="1" applyAlignment="1">
      <alignment horizontal="left" vertical="center" wrapText="1"/>
    </xf>
    <xf numFmtId="0" fontId="30" fillId="5" borderId="16" xfId="0" applyFont="1" applyFill="1" applyBorder="1" applyAlignment="1">
      <alignment horizontal="left" vertical="center" wrapText="1"/>
    </xf>
    <xf numFmtId="0" fontId="12" fillId="5" borderId="14"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16" xfId="0" applyFont="1" applyFill="1" applyBorder="1" applyAlignment="1">
      <alignment horizontal="center" vertical="center"/>
    </xf>
    <xf numFmtId="0" fontId="1" fillId="0" borderId="37" xfId="0" applyFont="1" applyBorder="1" applyAlignment="1">
      <alignment horizontal="center" vertical="top"/>
    </xf>
    <xf numFmtId="0" fontId="1" fillId="0" borderId="38" xfId="0" applyFont="1" applyBorder="1" applyAlignment="1">
      <alignment horizontal="center" vertical="top"/>
    </xf>
    <xf numFmtId="0" fontId="9" fillId="4" borderId="0" xfId="0" applyFont="1" applyFill="1" applyAlignment="1">
      <alignment vertical="center" wrapText="1"/>
    </xf>
    <xf numFmtId="0" fontId="17" fillId="0" borderId="15"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3" fillId="5" borderId="1" xfId="0" applyFont="1" applyFill="1" applyBorder="1" applyAlignment="1">
      <alignment horizontal="center" vertical="top" wrapText="1"/>
    </xf>
    <xf numFmtId="0" fontId="3" fillId="5" borderId="21" xfId="0" applyFont="1" applyFill="1" applyBorder="1" applyAlignment="1">
      <alignment horizontal="center" vertical="top" wrapText="1"/>
    </xf>
    <xf numFmtId="0" fontId="3" fillId="5" borderId="2" xfId="0" applyFont="1" applyFill="1" applyBorder="1" applyAlignment="1">
      <alignment horizontal="center"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30" fillId="5" borderId="42" xfId="0" applyFont="1" applyFill="1" applyBorder="1" applyAlignment="1">
      <alignment horizontal="left" vertical="center"/>
    </xf>
    <xf numFmtId="0" fontId="30" fillId="5" borderId="43" xfId="0" applyFont="1" applyFill="1" applyBorder="1" applyAlignment="1">
      <alignment horizontal="left" vertical="center"/>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30" fillId="5" borderId="35" xfId="0" applyFont="1" applyFill="1" applyBorder="1" applyAlignment="1">
      <alignment vertical="top"/>
    </xf>
    <xf numFmtId="0" fontId="30" fillId="5" borderId="36" xfId="0" applyFont="1" applyFill="1" applyBorder="1" applyAlignment="1">
      <alignment vertical="top"/>
    </xf>
    <xf numFmtId="0" fontId="3" fillId="5" borderId="14" xfId="0" applyFont="1" applyFill="1" applyBorder="1" applyAlignment="1">
      <alignment horizontal="left" vertical="center" wrapText="1"/>
    </xf>
    <xf numFmtId="0" fontId="12" fillId="5" borderId="15"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3" fillId="5" borderId="14" xfId="0" applyFont="1" applyFill="1" applyBorder="1" applyAlignment="1">
      <alignment horizontal="center" vertical="center"/>
    </xf>
    <xf numFmtId="0" fontId="30" fillId="5" borderId="34" xfId="0" applyFont="1" applyFill="1" applyBorder="1" applyAlignment="1">
      <alignment horizontal="left" vertical="center" wrapText="1"/>
    </xf>
    <xf numFmtId="0" fontId="30" fillId="5" borderId="35" xfId="0" applyFont="1" applyFill="1" applyBorder="1" applyAlignment="1">
      <alignment horizontal="left" vertical="center" wrapText="1"/>
    </xf>
    <xf numFmtId="0" fontId="0" fillId="0" borderId="1" xfId="0" applyBorder="1" applyAlignment="1">
      <alignment horizontal="left" vertical="top" wrapText="1"/>
    </xf>
    <xf numFmtId="0" fontId="0" fillId="0" borderId="21" xfId="0" applyBorder="1" applyAlignment="1">
      <alignment horizontal="left" vertical="top" wrapText="1"/>
    </xf>
    <xf numFmtId="0" fontId="0" fillId="0" borderId="2" xfId="0" applyBorder="1" applyAlignment="1">
      <alignment horizontal="left" vertical="top" wrapText="1"/>
    </xf>
    <xf numFmtId="9" fontId="30" fillId="5" borderId="41" xfId="0" applyNumberFormat="1" applyFont="1" applyFill="1" applyBorder="1" applyAlignment="1">
      <alignment horizontal="right" vertical="center" wrapText="1"/>
    </xf>
    <xf numFmtId="9" fontId="30" fillId="5" borderId="42" xfId="0" applyNumberFormat="1" applyFont="1" applyFill="1" applyBorder="1" applyAlignment="1">
      <alignment horizontal="right" vertical="center" wrapText="1"/>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17"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1" fillId="0" borderId="0" xfId="0" quotePrefix="1" applyFont="1" applyAlignment="1">
      <alignment horizontal="left" vertical="top" wrapText="1"/>
    </xf>
    <xf numFmtId="0" fontId="2" fillId="0" borderId="0" xfId="0" quotePrefix="1" applyFont="1" applyAlignment="1">
      <alignment horizontal="left" vertical="top" wrapText="1"/>
    </xf>
    <xf numFmtId="0" fontId="2" fillId="0" borderId="11" xfId="0" quotePrefix="1"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0" fillId="0" borderId="10" xfId="0" applyBorder="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2" xfId="0" applyBorder="1" applyAlignment="1">
      <alignment vertical="top" wrapText="1"/>
    </xf>
    <xf numFmtId="165" fontId="0" fillId="0" borderId="7" xfId="0" applyNumberFormat="1" applyBorder="1" applyAlignment="1">
      <alignment horizontal="center"/>
    </xf>
    <xf numFmtId="165" fontId="0" fillId="0" borderId="9" xfId="0" applyNumberFormat="1" applyBorder="1" applyAlignment="1">
      <alignment horizontal="center"/>
    </xf>
    <xf numFmtId="165" fontId="0" fillId="0" borderId="17" xfId="0" applyNumberFormat="1" applyBorder="1" applyAlignment="1">
      <alignment horizontal="center"/>
    </xf>
    <xf numFmtId="165" fontId="0" fillId="0" borderId="13" xfId="0" applyNumberFormat="1" applyBorder="1" applyAlignment="1">
      <alignment horizontal="center"/>
    </xf>
    <xf numFmtId="0" fontId="10" fillId="0" borderId="0" xfId="0" applyFont="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3" fillId="0" borderId="1" xfId="0" quotePrefix="1" applyFont="1" applyBorder="1" applyAlignment="1">
      <alignment horizontal="left" vertical="top" wrapText="1"/>
    </xf>
    <xf numFmtId="0" fontId="3" fillId="0" borderId="21" xfId="0" quotePrefix="1" applyFont="1" applyBorder="1" applyAlignment="1">
      <alignment horizontal="left" vertical="top" wrapText="1"/>
    </xf>
    <xf numFmtId="0" fontId="3" fillId="0" borderId="2" xfId="0" quotePrefix="1"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1" fillId="0" borderId="23"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165" fontId="0" fillId="0" borderId="14" xfId="0" applyNumberFormat="1" applyBorder="1" applyAlignment="1">
      <alignment horizontal="center"/>
    </xf>
    <xf numFmtId="165" fontId="0" fillId="0" borderId="16" xfId="0" applyNumberFormat="1" applyBorder="1" applyAlignment="1">
      <alignment horizontal="center"/>
    </xf>
    <xf numFmtId="0" fontId="3" fillId="0" borderId="0" xfId="0" quotePrefix="1" applyFont="1" applyAlignment="1">
      <alignment horizontal="left" vertical="top" wrapText="1"/>
    </xf>
    <xf numFmtId="0" fontId="3" fillId="0" borderId="17" xfId="0" applyFont="1" applyBorder="1" applyAlignment="1">
      <alignment horizontal="center" vertical="top" wrapText="1"/>
    </xf>
    <xf numFmtId="0" fontId="3" fillId="0" borderId="13" xfId="0" applyFont="1" applyBorder="1" applyAlignment="1">
      <alignment horizontal="center" vertical="top" wrapText="1"/>
    </xf>
    <xf numFmtId="0" fontId="27" fillId="6" borderId="34" xfId="0" applyFont="1" applyFill="1" applyBorder="1" applyAlignment="1">
      <alignment horizontal="center" vertical="center" wrapText="1"/>
    </xf>
    <xf numFmtId="0" fontId="27" fillId="6" borderId="35"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5" fillId="0" borderId="0" xfId="0" quotePrefix="1" applyFont="1" applyAlignment="1">
      <alignment vertical="top" wrapText="1"/>
    </xf>
    <xf numFmtId="0" fontId="3" fillId="0" borderId="1" xfId="0" quotePrefix="1" applyFont="1" applyBorder="1" applyAlignment="1">
      <alignment vertical="top" wrapText="1"/>
    </xf>
    <xf numFmtId="0" fontId="3" fillId="0" borderId="21" xfId="0" quotePrefix="1" applyFont="1" applyBorder="1" applyAlignment="1">
      <alignment vertical="top" wrapText="1"/>
    </xf>
    <xf numFmtId="0" fontId="3" fillId="0" borderId="2" xfId="0" quotePrefix="1" applyFont="1" applyBorder="1" applyAlignment="1">
      <alignment vertical="top" wrapText="1"/>
    </xf>
  </cellXfs>
  <cellStyles count="5">
    <cellStyle name="Hyperlink" xfId="4" builtinId="8"/>
    <cellStyle name="Normal" xfId="0" builtinId="0"/>
    <cellStyle name="Percent" xfId="1" builtinId="5"/>
    <cellStyle name="Texte de fond" xfId="2" xr:uid="{00000000-0005-0000-0000-000003000000}"/>
    <cellStyle name="Texte de fond Gras" xfId="3" xr:uid="{00000000-0005-0000-0000-000004000000}"/>
  </cellStyles>
  <dxfs count="94">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bgColor rgb="FFFFFF00"/>
        </patternFill>
      </fill>
    </dxf>
    <dxf>
      <font>
        <color theme="0"/>
      </font>
      <fill>
        <patternFill>
          <bgColor rgb="FFFF0000"/>
        </patternFill>
      </fill>
    </dxf>
    <dxf>
      <font>
        <color theme="0"/>
      </font>
      <fill>
        <patternFill>
          <bgColor rgb="FF00B050"/>
        </patternFill>
      </fill>
    </dxf>
    <dxf>
      <font>
        <b val="0"/>
        <i val="0"/>
        <color theme="0"/>
      </font>
      <fill>
        <patternFill>
          <bgColor rgb="FFFF0000"/>
        </patternFill>
      </fill>
    </dxf>
    <dxf>
      <font>
        <b val="0"/>
        <i val="0"/>
        <color theme="0"/>
      </font>
      <fill>
        <patternFill>
          <bgColor rgb="FF00B050"/>
        </patternFill>
      </fill>
    </dxf>
    <dxf>
      <fill>
        <patternFill>
          <bgColor rgb="FFFFFF00"/>
        </patternFill>
      </fill>
    </dxf>
    <dxf>
      <fill>
        <patternFill>
          <bgColor rgb="FFFFFF00"/>
        </patternFill>
      </fill>
    </dxf>
    <dxf>
      <font>
        <b val="0"/>
        <i val="0"/>
        <color theme="0"/>
      </font>
      <fill>
        <patternFill>
          <bgColor rgb="FFFF0000"/>
        </patternFill>
      </fill>
    </dxf>
    <dxf>
      <font>
        <b val="0"/>
        <i val="0"/>
        <color theme="0"/>
      </font>
      <fill>
        <patternFill>
          <bgColor rgb="FF00B050"/>
        </patternFill>
      </fill>
    </dxf>
    <dxf>
      <fill>
        <patternFill>
          <bgColor rgb="FFFFFF00"/>
        </patternFill>
      </fill>
    </dxf>
    <dxf>
      <fill>
        <patternFill>
          <bgColor rgb="FFFFFF00"/>
        </patternFill>
      </fill>
    </dxf>
    <dxf>
      <font>
        <b val="0"/>
        <i val="0"/>
        <color theme="0"/>
      </font>
      <fill>
        <patternFill>
          <bgColor rgb="FF00B050"/>
        </patternFill>
      </fill>
    </dxf>
    <dxf>
      <font>
        <b val="0"/>
        <i val="0"/>
        <color theme="0"/>
      </font>
      <fill>
        <patternFill>
          <bgColor rgb="FFFF0000"/>
        </patternFill>
      </fill>
    </dxf>
    <dxf>
      <fill>
        <patternFill>
          <bgColor rgb="FFFFFF00"/>
        </patternFill>
      </fill>
    </dxf>
    <dxf>
      <font>
        <b val="0"/>
        <i val="0"/>
        <color theme="0"/>
      </font>
      <fill>
        <patternFill>
          <bgColor rgb="FFFF0000"/>
        </patternFill>
      </fill>
    </dxf>
    <dxf>
      <font>
        <b val="0"/>
        <i val="0"/>
        <color theme="0"/>
      </font>
      <fill>
        <patternFill>
          <bgColor rgb="FF00B050"/>
        </patternFill>
      </fill>
    </dxf>
    <dxf>
      <fill>
        <patternFill>
          <bgColor rgb="FFFFFF00"/>
        </patternFill>
      </fill>
    </dxf>
    <dxf>
      <font>
        <b val="0"/>
        <i val="0"/>
        <color theme="0"/>
      </font>
      <fill>
        <patternFill>
          <bgColor rgb="FFFF0000"/>
        </patternFill>
      </fill>
    </dxf>
    <dxf>
      <font>
        <b val="0"/>
        <i val="0"/>
        <color theme="0"/>
      </font>
      <fill>
        <patternFill>
          <bgColor rgb="FF00B050"/>
        </patternFill>
      </fill>
    </dxf>
    <dxf>
      <fill>
        <patternFill>
          <bgColor rgb="FFFFFF00"/>
        </patternFill>
      </fill>
    </dxf>
    <dxf>
      <font>
        <b val="0"/>
        <i val="0"/>
        <color theme="0"/>
      </font>
      <fill>
        <patternFill>
          <bgColor rgb="FFFF0000"/>
        </patternFill>
      </fill>
    </dxf>
    <dxf>
      <font>
        <b val="0"/>
        <i val="0"/>
        <color theme="0"/>
      </font>
      <fill>
        <patternFill>
          <bgColor rgb="FF00B050"/>
        </patternFill>
      </fill>
    </dxf>
    <dxf>
      <fill>
        <patternFill>
          <bgColor rgb="FFFFFF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FF0000"/>
        </patternFill>
      </fill>
    </dxf>
    <dxf>
      <font>
        <b val="0"/>
        <i val="0"/>
        <color theme="0"/>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00B050"/>
        </patternFill>
      </fill>
    </dxf>
    <dxf>
      <fill>
        <patternFill>
          <bgColor rgb="FFFFFF00"/>
        </patternFill>
      </fill>
    </dxf>
    <dxf>
      <font>
        <b val="0"/>
        <i val="0"/>
        <color theme="0"/>
      </font>
      <fill>
        <patternFill>
          <bgColor rgb="FF00B050"/>
        </patternFill>
      </fill>
    </dxf>
    <dxf>
      <font>
        <b val="0"/>
        <i val="0"/>
        <color theme="0"/>
      </font>
      <fill>
        <patternFill>
          <bgColor rgb="FFFF000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FF0000"/>
        </patternFill>
      </fill>
    </dxf>
    <dxf>
      <fill>
        <patternFill>
          <bgColor rgb="FFFFFF00"/>
        </patternFill>
      </fill>
    </dxf>
    <dxf>
      <font>
        <b val="0"/>
        <i val="0"/>
        <color theme="0"/>
      </font>
      <fill>
        <patternFill>
          <bgColor rgb="FFFF0000"/>
        </patternFill>
      </fill>
    </dxf>
    <dxf>
      <font>
        <b val="0"/>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685800</xdr:colOff>
      <xdr:row>25</xdr:row>
      <xdr:rowOff>123825</xdr:rowOff>
    </xdr:from>
    <xdr:to>
      <xdr:col>3</xdr:col>
      <xdr:colOff>1381125</xdr:colOff>
      <xdr:row>30</xdr:row>
      <xdr:rowOff>114300</xdr:rowOff>
    </xdr:to>
    <xdr:sp macro="" textlink="">
      <xdr:nvSpPr>
        <xdr:cNvPr id="3" name="Arrow: Bent-Up 2">
          <a:extLst>
            <a:ext uri="{FF2B5EF4-FFF2-40B4-BE49-F238E27FC236}">
              <a16:creationId xmlns:a16="http://schemas.microsoft.com/office/drawing/2014/main" id="{6CB10EAE-2FB7-4B2B-B8BA-7401DB63DB3C}"/>
            </a:ext>
          </a:extLst>
        </xdr:cNvPr>
        <xdr:cNvSpPr/>
      </xdr:nvSpPr>
      <xdr:spPr>
        <a:xfrm rot="10800000">
          <a:off x="3743325" y="8658225"/>
          <a:ext cx="695325" cy="1466850"/>
        </a:xfrm>
        <a:prstGeom prst="bentUpArrow">
          <a:avLst/>
        </a:prstGeom>
        <a:solidFill>
          <a:srgbClr val="33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190500</xdr:colOff>
      <xdr:row>16</xdr:row>
      <xdr:rowOff>257175</xdr:rowOff>
    </xdr:from>
    <xdr:to>
      <xdr:col>2</xdr:col>
      <xdr:colOff>542925</xdr:colOff>
      <xdr:row>16</xdr:row>
      <xdr:rowOff>533400</xdr:rowOff>
    </xdr:to>
    <xdr:sp macro="" textlink="">
      <xdr:nvSpPr>
        <xdr:cNvPr id="2" name="Arrow: Down 1">
          <a:extLst>
            <a:ext uri="{FF2B5EF4-FFF2-40B4-BE49-F238E27FC236}">
              <a16:creationId xmlns:a16="http://schemas.microsoft.com/office/drawing/2014/main" id="{1172EB83-42FD-4493-9812-7BCAEFF03377}"/>
            </a:ext>
          </a:extLst>
        </xdr:cNvPr>
        <xdr:cNvSpPr/>
      </xdr:nvSpPr>
      <xdr:spPr>
        <a:xfrm>
          <a:off x="2505075" y="8001000"/>
          <a:ext cx="352425" cy="276225"/>
        </a:xfrm>
        <a:prstGeom prst="down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60961</xdr:rowOff>
    </xdr:from>
    <xdr:to>
      <xdr:col>9</xdr:col>
      <xdr:colOff>152400</xdr:colOff>
      <xdr:row>29</xdr:row>
      <xdr:rowOff>9240</xdr:rowOff>
    </xdr:to>
    <xdr:pic>
      <xdr:nvPicPr>
        <xdr:cNvPr id="2" name="Picture 1">
          <a:extLst>
            <a:ext uri="{FF2B5EF4-FFF2-40B4-BE49-F238E27FC236}">
              <a16:creationId xmlns:a16="http://schemas.microsoft.com/office/drawing/2014/main" id="{58249C78-CA11-4095-92C4-7C8A4E7DAF70}"/>
            </a:ext>
          </a:extLst>
        </xdr:cNvPr>
        <xdr:cNvPicPr>
          <a:picLocks noChangeAspect="1"/>
        </xdr:cNvPicPr>
      </xdr:nvPicPr>
      <xdr:blipFill>
        <a:blip xmlns:r="http://schemas.openxmlformats.org/officeDocument/2006/relationships" r:embed="rId1"/>
        <a:stretch>
          <a:fillRect/>
        </a:stretch>
      </xdr:blipFill>
      <xdr:spPr>
        <a:xfrm>
          <a:off x="0" y="731521"/>
          <a:ext cx="7269480" cy="41392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nba.nl/globalassets/themas/thema-mkb/nemacc/publicaties/nemacc-rapport-materialiteit-in-het-mkb.pdf" TargetMode="External"/><Relationship Id="rId1" Type="http://schemas.openxmlformats.org/officeDocument/2006/relationships/hyperlink" Target="https://www.nba.nl/tools/materialiteit/"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AC26-1D6B-44D8-8004-6655B9F6146D}">
  <sheetPr codeName="Sheet2">
    <pageSetUpPr fitToPage="1"/>
  </sheetPr>
  <dimension ref="A1:I10"/>
  <sheetViews>
    <sheetView showGridLines="0" tabSelected="1" zoomScale="80" zoomScaleNormal="80" zoomScaleSheetLayoutView="100" workbookViewId="0">
      <selection activeCell="B1" sqref="B1:D1"/>
    </sheetView>
  </sheetViews>
  <sheetFormatPr defaultColWidth="11.42578125" defaultRowHeight="12.75"/>
  <cols>
    <col min="1" max="1" width="15.28515625" customWidth="1"/>
    <col min="2" max="2" width="18.42578125" customWidth="1"/>
    <col min="3" max="3" width="13.85546875" customWidth="1"/>
    <col min="4" max="5" width="18.7109375" customWidth="1"/>
    <col min="6" max="6" width="12.85546875" customWidth="1"/>
    <col min="7" max="7" width="16.85546875" customWidth="1"/>
    <col min="8" max="8" width="8" customWidth="1"/>
    <col min="9" max="9" width="17.28515625" customWidth="1"/>
    <col min="10" max="10" width="60.28515625" customWidth="1"/>
  </cols>
  <sheetData>
    <row r="1" spans="1:9" s="4" customFormat="1" ht="15" customHeight="1">
      <c r="A1" s="36" t="s">
        <v>7</v>
      </c>
      <c r="B1" s="170"/>
      <c r="C1" s="170"/>
      <c r="D1" s="170"/>
      <c r="E1" s="37"/>
      <c r="F1" s="37"/>
      <c r="G1" s="37"/>
      <c r="H1" s="37"/>
      <c r="I1" s="96" t="s">
        <v>29</v>
      </c>
    </row>
    <row r="2" spans="1:9" s="4" customFormat="1">
      <c r="A2" s="38"/>
      <c r="I2" s="39"/>
    </row>
    <row r="3" spans="1:9" s="4" customFormat="1" ht="15" customHeight="1">
      <c r="A3" s="40" t="s">
        <v>8</v>
      </c>
      <c r="B3" s="167"/>
      <c r="C3" s="41"/>
      <c r="D3" s="41"/>
      <c r="E3" s="41"/>
      <c r="F3" s="41"/>
      <c r="G3" s="41"/>
      <c r="H3" s="41"/>
      <c r="I3" s="42"/>
    </row>
    <row r="4" spans="1:9" s="4" customFormat="1" ht="39" customHeight="1">
      <c r="A4" s="10"/>
    </row>
    <row r="5" spans="1:9" s="5" customFormat="1" ht="49.9" customHeight="1">
      <c r="A5" s="171" t="s">
        <v>25</v>
      </c>
      <c r="B5" s="171"/>
      <c r="C5" s="171"/>
      <c r="D5" s="171"/>
      <c r="E5" s="171"/>
      <c r="F5" s="171"/>
      <c r="G5" s="171"/>
      <c r="H5" s="171"/>
      <c r="I5" s="171"/>
    </row>
    <row r="6" spans="1:9" s="5" customFormat="1" ht="44.45" customHeight="1">
      <c r="A6" s="169" t="s">
        <v>49</v>
      </c>
      <c r="B6" s="169"/>
      <c r="C6" s="169"/>
      <c r="D6" s="169"/>
      <c r="E6" s="169"/>
      <c r="F6" s="169"/>
      <c r="G6" s="169"/>
      <c r="H6" s="169"/>
      <c r="I6" s="169"/>
    </row>
    <row r="7" spans="1:9" ht="47.45" customHeight="1">
      <c r="A7" s="169" t="s">
        <v>36</v>
      </c>
      <c r="B7" s="169"/>
      <c r="C7" s="169"/>
      <c r="D7" s="169"/>
      <c r="E7" s="169"/>
      <c r="F7" s="169"/>
      <c r="G7" s="169"/>
      <c r="H7" s="169"/>
      <c r="I7" s="169"/>
    </row>
    <row r="8" spans="1:9" s="6" customFormat="1" ht="61.9" customHeight="1">
      <c r="A8" s="169" t="s">
        <v>35</v>
      </c>
      <c r="B8" s="169"/>
      <c r="C8" s="169"/>
      <c r="D8" s="169"/>
      <c r="E8" s="169"/>
      <c r="F8" s="169"/>
      <c r="G8" s="169"/>
      <c r="H8" s="169"/>
      <c r="I8" s="169"/>
    </row>
    <row r="9" spans="1:9" s="5" customFormat="1" ht="125.45" customHeight="1">
      <c r="A9" s="169" t="s">
        <v>37</v>
      </c>
      <c r="B9" s="169"/>
      <c r="C9" s="169"/>
      <c r="D9" s="169"/>
      <c r="E9" s="169"/>
      <c r="F9" s="169"/>
      <c r="G9" s="169"/>
      <c r="H9" s="169"/>
      <c r="I9" s="169"/>
    </row>
    <row r="10" spans="1:9">
      <c r="A10" s="7"/>
    </row>
  </sheetData>
  <mergeCells count="6">
    <mergeCell ref="A9:I9"/>
    <mergeCell ref="B1:D1"/>
    <mergeCell ref="A5:I5"/>
    <mergeCell ref="A6:I6"/>
    <mergeCell ref="A7:I7"/>
    <mergeCell ref="A8:I8"/>
  </mergeCells>
  <conditionalFormatting sqref="B3">
    <cfRule type="cellIs" dxfId="93" priority="2" operator="equal">
      <formula>0</formula>
    </cfRule>
  </conditionalFormatting>
  <conditionalFormatting sqref="B1:D1">
    <cfRule type="cellIs" dxfId="92" priority="1" operator="equal">
      <formula>0</formula>
    </cfRule>
  </conditionalFormatting>
  <printOptions horizontalCentered="1"/>
  <pageMargins left="0.19685039370078741" right="0.19685039370078741" top="0.39370078740157483" bottom="0.59055118110236227" header="0.19685039370078741" footer="0.19685039370078741"/>
  <pageSetup paperSize="9" scale="74" fitToHeight="0" orientation="portrait" r:id="rId1"/>
  <headerFooter alignWithMargins="0">
    <oddFooter xml:space="preserve">&amp;L&amp;8&amp;F&amp;R&amp;7Page &amp;P/&amp;N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7AB3-D84F-43D0-AB8E-F5197E3EC474}">
  <sheetPr codeName="Sheet1">
    <tabColor rgb="FFFFFF00"/>
    <pageSetUpPr fitToPage="1"/>
  </sheetPr>
  <dimension ref="A1:Y87"/>
  <sheetViews>
    <sheetView showGridLines="0" showZeros="0" topLeftCell="A67" zoomScale="80" zoomScaleNormal="80" zoomScaleSheetLayoutView="100" workbookViewId="0">
      <selection activeCell="B3" sqref="B3"/>
    </sheetView>
  </sheetViews>
  <sheetFormatPr defaultColWidth="11.42578125" defaultRowHeight="12.75"/>
  <cols>
    <col min="1" max="1" width="15.28515625" customWidth="1"/>
    <col min="2" max="2" width="23.140625" customWidth="1"/>
    <col min="3" max="3" width="10.7109375" customWidth="1"/>
    <col min="4" max="5" width="21.7109375" customWidth="1"/>
    <col min="6" max="6" width="15.42578125" customWidth="1"/>
    <col min="7" max="7" width="16.85546875" customWidth="1"/>
    <col min="8" max="8" width="8" customWidth="1"/>
    <col min="9" max="9" width="11.42578125" bestFit="1" customWidth="1"/>
    <col min="10" max="10" width="60.28515625" customWidth="1"/>
  </cols>
  <sheetData>
    <row r="1" spans="1:10" s="4" customFormat="1" ht="15" customHeight="1">
      <c r="A1" s="36" t="s">
        <v>7</v>
      </c>
      <c r="B1" s="97">
        <f>+Intro!B1</f>
        <v>0</v>
      </c>
      <c r="C1" s="97"/>
      <c r="D1" s="97"/>
      <c r="E1" s="97"/>
      <c r="F1" s="97"/>
      <c r="G1" s="97"/>
      <c r="H1" s="97"/>
      <c r="I1" s="98" t="str">
        <f>+Intro!I1</f>
        <v>Ref.:</v>
      </c>
    </row>
    <row r="2" spans="1:10" s="4" customFormat="1">
      <c r="A2" s="38"/>
      <c r="B2" s="51"/>
      <c r="C2" s="51"/>
      <c r="D2" s="51"/>
      <c r="E2" s="51"/>
      <c r="F2" s="51"/>
      <c r="G2" s="51"/>
      <c r="H2" s="51"/>
      <c r="I2" s="99"/>
    </row>
    <row r="3" spans="1:10" s="4" customFormat="1" ht="15" customHeight="1">
      <c r="A3" s="40" t="s">
        <v>8</v>
      </c>
      <c r="B3" s="168">
        <f>+Intro!B3</f>
        <v>0</v>
      </c>
      <c r="C3" s="100"/>
      <c r="D3" s="100"/>
      <c r="E3" s="100"/>
      <c r="F3" s="100"/>
      <c r="G3" s="100"/>
      <c r="H3" s="100"/>
      <c r="I3" s="101"/>
    </row>
    <row r="4" spans="1:10" s="4" customFormat="1" ht="39" customHeight="1">
      <c r="A4" s="10"/>
    </row>
    <row r="5" spans="1:10" ht="34.9" customHeight="1">
      <c r="A5" s="245" t="s">
        <v>100</v>
      </c>
      <c r="B5" s="245"/>
      <c r="C5" s="245"/>
      <c r="D5" s="245"/>
      <c r="E5" s="245"/>
      <c r="F5" s="245"/>
      <c r="G5" s="245"/>
      <c r="H5" s="245"/>
      <c r="I5" s="245"/>
    </row>
    <row r="6" spans="1:10" s="5" customFormat="1" ht="30" customHeight="1">
      <c r="A6" s="7"/>
      <c r="B6" s="30"/>
      <c r="C6" s="30"/>
      <c r="D6" s="30"/>
      <c r="E6" s="30"/>
      <c r="F6" s="30"/>
      <c r="G6"/>
      <c r="H6" s="30"/>
    </row>
    <row r="7" spans="1:10" ht="69.599999999999994" customHeight="1">
      <c r="A7" s="91" t="s">
        <v>42</v>
      </c>
      <c r="B7" s="206" t="s">
        <v>43</v>
      </c>
      <c r="C7" s="206"/>
      <c r="D7" s="206"/>
      <c r="E7" s="206"/>
      <c r="F7" s="206"/>
      <c r="G7" s="206"/>
      <c r="H7" s="206"/>
      <c r="I7" s="206"/>
      <c r="J7" s="7"/>
    </row>
    <row r="8" spans="1:10">
      <c r="A8" s="91"/>
      <c r="B8" s="82"/>
      <c r="C8" s="82"/>
      <c r="D8" s="82"/>
      <c r="E8" s="82"/>
      <c r="F8" s="82"/>
      <c r="G8" s="82"/>
      <c r="H8" s="82"/>
      <c r="I8" s="82"/>
      <c r="J8" s="7"/>
    </row>
    <row r="9" spans="1:10" ht="110.45" customHeight="1">
      <c r="A9" s="91" t="s">
        <v>65</v>
      </c>
      <c r="B9" s="206" t="s">
        <v>113</v>
      </c>
      <c r="C9" s="206"/>
      <c r="D9" s="206"/>
      <c r="E9" s="206"/>
      <c r="F9" s="206"/>
      <c r="G9" s="206"/>
      <c r="H9" s="206"/>
      <c r="I9" s="206"/>
    </row>
    <row r="10" spans="1:10">
      <c r="A10" s="91"/>
      <c r="B10" s="82"/>
      <c r="C10" s="82"/>
      <c r="D10" s="82"/>
      <c r="E10" s="82"/>
      <c r="F10" s="82"/>
      <c r="G10" s="82"/>
      <c r="H10" s="82"/>
      <c r="I10" s="82"/>
      <c r="J10" s="7"/>
    </row>
    <row r="11" spans="1:10" ht="132" customHeight="1">
      <c r="A11" s="43" t="s">
        <v>41</v>
      </c>
      <c r="B11" s="169" t="s">
        <v>176</v>
      </c>
      <c r="C11" s="169"/>
      <c r="D11" s="169"/>
      <c r="E11" s="169"/>
      <c r="F11" s="169"/>
      <c r="G11" s="169"/>
      <c r="H11" s="169"/>
      <c r="I11" s="169"/>
      <c r="J11" s="17"/>
    </row>
    <row r="12" spans="1:10">
      <c r="A12" s="91"/>
      <c r="B12" s="82"/>
      <c r="C12" s="82"/>
      <c r="D12" s="82"/>
      <c r="E12" s="82"/>
      <c r="F12" s="82"/>
      <c r="G12" s="82"/>
      <c r="H12" s="82"/>
      <c r="I12" s="82"/>
      <c r="J12" s="7"/>
    </row>
    <row r="13" spans="1:10" ht="86.25" customHeight="1">
      <c r="A13" s="91" t="s">
        <v>64</v>
      </c>
      <c r="B13" s="206" t="s">
        <v>179</v>
      </c>
      <c r="C13" s="206"/>
      <c r="D13" s="206"/>
      <c r="E13" s="206"/>
      <c r="F13" s="206"/>
      <c r="G13" s="206"/>
      <c r="H13" s="206"/>
      <c r="I13" s="206"/>
    </row>
    <row r="14" spans="1:10" ht="63" customHeight="1">
      <c r="A14" s="91"/>
      <c r="B14" s="206" t="s">
        <v>180</v>
      </c>
      <c r="C14" s="206"/>
      <c r="D14" s="206"/>
      <c r="E14" s="206"/>
      <c r="F14" s="206"/>
      <c r="G14" s="206"/>
      <c r="H14" s="206"/>
      <c r="I14" s="206"/>
    </row>
    <row r="15" spans="1:10">
      <c r="A15" s="91"/>
      <c r="B15" s="82"/>
      <c r="C15" s="82"/>
      <c r="D15" s="82"/>
      <c r="E15" s="82"/>
      <c r="F15" s="82"/>
      <c r="G15" s="82"/>
      <c r="H15" s="82"/>
      <c r="I15" s="82"/>
    </row>
    <row r="16" spans="1:10" ht="24" customHeight="1">
      <c r="A16" s="217" t="s">
        <v>163</v>
      </c>
      <c r="B16" s="217"/>
      <c r="C16" s="217"/>
      <c r="D16" s="217"/>
      <c r="E16" s="217"/>
      <c r="F16" s="217"/>
      <c r="G16" s="217"/>
      <c r="H16" s="217"/>
      <c r="I16" s="217"/>
    </row>
    <row r="17" spans="1:21" ht="46.9" customHeight="1">
      <c r="A17" s="113"/>
      <c r="B17" s="43" t="s">
        <v>173</v>
      </c>
      <c r="C17" s="113"/>
      <c r="D17" s="113"/>
      <c r="E17" s="113"/>
      <c r="F17" s="113"/>
      <c r="G17" s="113"/>
      <c r="H17" s="113"/>
      <c r="I17" s="113"/>
    </row>
    <row r="18" spans="1:21" s="9" customFormat="1" ht="28.15" customHeight="1">
      <c r="B18" s="115" t="s">
        <v>147</v>
      </c>
      <c r="C18" s="116" t="s">
        <v>156</v>
      </c>
      <c r="D18" s="113"/>
      <c r="E18" s="203" t="s">
        <v>161</v>
      </c>
      <c r="F18" s="205"/>
      <c r="G18" s="44" t="s">
        <v>26</v>
      </c>
      <c r="H18" s="113"/>
      <c r="J18"/>
      <c r="K18"/>
      <c r="L18"/>
      <c r="M18"/>
      <c r="N18"/>
      <c r="O18"/>
      <c r="P18"/>
      <c r="Q18"/>
      <c r="R18"/>
      <c r="S18"/>
      <c r="T18"/>
      <c r="U18"/>
    </row>
    <row r="19" spans="1:21" s="9" customFormat="1" ht="15.75">
      <c r="B19" s="117" t="s">
        <v>148</v>
      </c>
      <c r="C19" s="121" t="s">
        <v>155</v>
      </c>
      <c r="D19" s="113"/>
      <c r="E19" s="210" t="s">
        <v>2</v>
      </c>
      <c r="F19" s="246"/>
      <c r="G19" s="125" t="s">
        <v>117</v>
      </c>
      <c r="H19" s="113"/>
      <c r="J19"/>
      <c r="K19"/>
      <c r="L19"/>
      <c r="M19"/>
      <c r="N19"/>
      <c r="O19"/>
      <c r="P19"/>
      <c r="Q19"/>
      <c r="R19"/>
      <c r="S19"/>
      <c r="T19"/>
      <c r="U19"/>
    </row>
    <row r="20" spans="1:21" s="9" customFormat="1" ht="15.75">
      <c r="B20" s="117" t="s">
        <v>149</v>
      </c>
      <c r="C20" s="123" t="s">
        <v>155</v>
      </c>
      <c r="D20" s="113"/>
      <c r="E20" s="247" t="s">
        <v>76</v>
      </c>
      <c r="F20" s="248"/>
      <c r="G20" s="126" t="s">
        <v>118</v>
      </c>
      <c r="J20"/>
      <c r="K20"/>
      <c r="L20"/>
      <c r="M20"/>
      <c r="N20"/>
      <c r="O20"/>
      <c r="P20"/>
      <c r="Q20"/>
      <c r="R20"/>
      <c r="S20"/>
      <c r="T20"/>
      <c r="U20"/>
    </row>
    <row r="21" spans="1:21" s="9" customFormat="1" ht="15.6" customHeight="1">
      <c r="B21" s="117" t="s">
        <v>150</v>
      </c>
      <c r="C21" s="123" t="s">
        <v>155</v>
      </c>
      <c r="D21" s="113"/>
      <c r="E21" s="247" t="s">
        <v>114</v>
      </c>
      <c r="F21" s="249"/>
      <c r="G21" s="127">
        <v>0.05</v>
      </c>
      <c r="J21"/>
      <c r="K21"/>
      <c r="L21"/>
      <c r="M21"/>
      <c r="N21"/>
      <c r="O21"/>
      <c r="P21"/>
      <c r="Q21"/>
      <c r="R21"/>
      <c r="S21"/>
      <c r="T21"/>
      <c r="U21"/>
    </row>
    <row r="22" spans="1:21" s="9" customFormat="1" ht="15.75">
      <c r="B22" s="117" t="s">
        <v>151</v>
      </c>
      <c r="C22" s="123" t="s">
        <v>155</v>
      </c>
      <c r="D22" s="113"/>
      <c r="E22" s="119" t="s">
        <v>72</v>
      </c>
      <c r="F22" s="128"/>
      <c r="G22" s="130" t="s">
        <v>119</v>
      </c>
      <c r="J22"/>
      <c r="K22"/>
      <c r="L22"/>
      <c r="M22"/>
      <c r="N22"/>
      <c r="O22"/>
      <c r="P22"/>
      <c r="Q22"/>
      <c r="R22"/>
      <c r="S22"/>
      <c r="T22"/>
      <c r="U22"/>
    </row>
    <row r="23" spans="1:21" s="9" customFormat="1" ht="15.75">
      <c r="B23" s="117" t="s">
        <v>152</v>
      </c>
      <c r="C23" s="123" t="s">
        <v>155</v>
      </c>
      <c r="D23" s="113"/>
      <c r="E23" s="119" t="s">
        <v>74</v>
      </c>
      <c r="F23" s="128"/>
      <c r="G23" s="130" t="s">
        <v>117</v>
      </c>
      <c r="J23"/>
      <c r="K23"/>
      <c r="L23"/>
      <c r="M23"/>
      <c r="N23"/>
      <c r="O23"/>
      <c r="P23"/>
      <c r="Q23"/>
      <c r="R23"/>
      <c r="S23"/>
      <c r="T23"/>
      <c r="U23"/>
    </row>
    <row r="24" spans="1:21" s="9" customFormat="1" ht="15.75">
      <c r="B24" s="118" t="s">
        <v>153</v>
      </c>
      <c r="C24" s="124" t="s">
        <v>155</v>
      </c>
      <c r="D24" s="113"/>
      <c r="E24" s="120" t="s">
        <v>73</v>
      </c>
      <c r="F24" s="129"/>
      <c r="G24" s="131" t="s">
        <v>117</v>
      </c>
      <c r="J24"/>
      <c r="K24"/>
      <c r="L24"/>
      <c r="M24"/>
      <c r="N24"/>
      <c r="O24"/>
      <c r="P24"/>
      <c r="Q24"/>
      <c r="R24"/>
      <c r="S24"/>
      <c r="T24"/>
      <c r="U24"/>
    </row>
    <row r="25" spans="1:21" s="9" customFormat="1" ht="6.6" customHeight="1">
      <c r="A25" s="113"/>
      <c r="B25" s="24"/>
      <c r="C25" s="24"/>
      <c r="D25" s="113"/>
      <c r="F25" s="26"/>
      <c r="J25"/>
      <c r="K25"/>
      <c r="L25"/>
      <c r="M25"/>
      <c r="N25"/>
      <c r="O25"/>
      <c r="P25"/>
      <c r="Q25"/>
      <c r="R25"/>
      <c r="S25"/>
      <c r="T25"/>
      <c r="U25"/>
    </row>
    <row r="26" spans="1:21" s="9" customFormat="1" ht="22.15" customHeight="1">
      <c r="A26" s="113"/>
      <c r="B26" s="115" t="s">
        <v>157</v>
      </c>
      <c r="C26" s="116" t="s">
        <v>156</v>
      </c>
      <c r="D26" s="113"/>
      <c r="E26" s="207" t="s">
        <v>165</v>
      </c>
      <c r="F26" s="208"/>
      <c r="G26" s="207" t="s">
        <v>143</v>
      </c>
      <c r="H26" s="209"/>
      <c r="I26" s="208"/>
      <c r="J26"/>
      <c r="K26"/>
      <c r="L26"/>
      <c r="M26"/>
      <c r="N26"/>
      <c r="O26"/>
      <c r="P26"/>
      <c r="Q26"/>
      <c r="R26"/>
      <c r="S26"/>
      <c r="T26"/>
      <c r="U26"/>
    </row>
    <row r="27" spans="1:21" s="9" customFormat="1" ht="15.75">
      <c r="A27" s="113"/>
      <c r="B27" s="117" t="s">
        <v>158</v>
      </c>
      <c r="C27" s="121" t="s">
        <v>155</v>
      </c>
      <c r="D27" s="113"/>
      <c r="E27" s="210" t="s">
        <v>34</v>
      </c>
      <c r="F27" s="211"/>
      <c r="G27" s="252"/>
      <c r="H27" s="253"/>
      <c r="I27" s="254"/>
      <c r="J27"/>
      <c r="K27"/>
      <c r="L27"/>
      <c r="M27"/>
      <c r="N27"/>
      <c r="O27"/>
      <c r="P27"/>
      <c r="Q27"/>
      <c r="R27"/>
      <c r="S27"/>
      <c r="T27"/>
      <c r="U27"/>
    </row>
    <row r="28" spans="1:21" s="9" customFormat="1" ht="15.75">
      <c r="A28" s="113"/>
      <c r="B28" s="117" t="s">
        <v>174</v>
      </c>
      <c r="C28" s="123" t="s">
        <v>155</v>
      </c>
      <c r="D28" s="113"/>
      <c r="E28" s="212"/>
      <c r="F28" s="213"/>
      <c r="G28" s="255"/>
      <c r="H28" s="256"/>
      <c r="I28" s="257"/>
      <c r="J28"/>
      <c r="K28"/>
      <c r="L28"/>
      <c r="M28"/>
      <c r="N28"/>
      <c r="O28"/>
      <c r="P28"/>
      <c r="Q28"/>
      <c r="R28"/>
      <c r="S28"/>
      <c r="T28"/>
      <c r="U28"/>
    </row>
    <row r="29" spans="1:21" s="9" customFormat="1" ht="15.75">
      <c r="A29" s="113"/>
      <c r="B29" s="118" t="s">
        <v>159</v>
      </c>
      <c r="C29" s="124" t="s">
        <v>155</v>
      </c>
      <c r="D29" s="113"/>
      <c r="E29" s="214"/>
      <c r="F29" s="215"/>
      <c r="G29" s="255"/>
      <c r="H29" s="256"/>
      <c r="I29" s="257"/>
      <c r="J29"/>
      <c r="K29"/>
      <c r="L29"/>
      <c r="M29"/>
      <c r="N29"/>
      <c r="O29"/>
      <c r="P29"/>
      <c r="Q29"/>
      <c r="R29"/>
      <c r="S29"/>
      <c r="T29"/>
      <c r="U29"/>
    </row>
    <row r="30" spans="1:21" s="5" customFormat="1" ht="46.9" customHeight="1">
      <c r="A30" s="7"/>
      <c r="B30" s="132"/>
      <c r="C30" s="133"/>
      <c r="D30" s="30"/>
      <c r="E30" s="250"/>
      <c r="F30" s="251"/>
      <c r="G30" s="258"/>
      <c r="H30" s="259"/>
      <c r="I30" s="260"/>
    </row>
    <row r="31" spans="1:21" ht="13.5">
      <c r="A31" s="29"/>
      <c r="B31" s="29"/>
      <c r="C31" s="29"/>
      <c r="D31" s="29"/>
      <c r="E31" s="29"/>
      <c r="F31" s="29"/>
      <c r="G31" s="92"/>
    </row>
    <row r="32" spans="1:21" ht="33" customHeight="1">
      <c r="B32" s="261" t="s">
        <v>66</v>
      </c>
      <c r="C32" s="262"/>
      <c r="D32" s="262"/>
      <c r="E32" s="262"/>
      <c r="F32" s="262"/>
      <c r="G32" s="262"/>
      <c r="H32" s="262"/>
      <c r="I32" s="263"/>
      <c r="K32" s="5"/>
    </row>
    <row r="33" spans="1:25" ht="13.15" customHeight="1">
      <c r="B33" s="141" t="s">
        <v>2</v>
      </c>
      <c r="C33" s="142"/>
      <c r="D33" s="142"/>
      <c r="E33" s="142"/>
      <c r="F33" s="142"/>
      <c r="G33" s="142"/>
      <c r="H33" s="142"/>
      <c r="I33" s="143"/>
      <c r="K33" s="5"/>
      <c r="N33" s="9"/>
      <c r="O33" s="9"/>
      <c r="P33" s="9"/>
      <c r="Q33" s="9"/>
      <c r="R33" s="9"/>
      <c r="S33" s="9"/>
      <c r="T33" s="9"/>
      <c r="U33" s="9"/>
      <c r="V33" s="9"/>
      <c r="W33" s="9"/>
      <c r="X33" s="9"/>
      <c r="Y33" s="9"/>
    </row>
    <row r="34" spans="1:25" ht="27" customHeight="1">
      <c r="B34" s="181" t="s">
        <v>81</v>
      </c>
      <c r="C34" s="182"/>
      <c r="D34" s="182"/>
      <c r="E34" s="182"/>
      <c r="F34" s="182"/>
      <c r="G34" s="182"/>
      <c r="H34" s="182"/>
      <c r="I34" s="183"/>
      <c r="K34" s="5"/>
      <c r="N34" s="9"/>
      <c r="O34" s="9"/>
      <c r="P34" s="9"/>
      <c r="Q34" s="9"/>
      <c r="R34" s="9"/>
      <c r="S34" s="9"/>
      <c r="T34" s="9"/>
      <c r="U34" s="9"/>
      <c r="V34" s="9"/>
      <c r="W34" s="9"/>
      <c r="X34" s="9"/>
      <c r="Y34" s="9"/>
    </row>
    <row r="35" spans="1:25" s="48" customFormat="1" ht="13.15" customHeight="1">
      <c r="B35" s="141" t="s">
        <v>76</v>
      </c>
      <c r="C35" s="142"/>
      <c r="D35" s="142"/>
      <c r="E35" s="142"/>
      <c r="F35" s="142"/>
      <c r="G35" s="142"/>
      <c r="H35" s="142"/>
      <c r="I35" s="143"/>
      <c r="J35"/>
      <c r="K35" s="5"/>
      <c r="N35" s="49"/>
      <c r="O35" s="49"/>
      <c r="P35" s="49"/>
      <c r="Q35" s="49"/>
      <c r="R35" s="49"/>
      <c r="S35" s="49"/>
      <c r="T35" s="49"/>
      <c r="U35" s="49"/>
      <c r="V35" s="49"/>
      <c r="W35" s="49"/>
      <c r="X35" s="49"/>
      <c r="Y35" s="49"/>
    </row>
    <row r="36" spans="1:25" ht="39.6" customHeight="1">
      <c r="B36" s="181" t="s">
        <v>121</v>
      </c>
      <c r="C36" s="182"/>
      <c r="D36" s="182"/>
      <c r="E36" s="182"/>
      <c r="F36" s="182"/>
      <c r="G36" s="182"/>
      <c r="H36" s="182"/>
      <c r="I36" s="183"/>
      <c r="K36" s="5"/>
      <c r="N36" s="9"/>
      <c r="O36" s="9"/>
      <c r="P36" s="9"/>
      <c r="Q36" s="9"/>
      <c r="R36" s="9"/>
      <c r="S36" s="9"/>
      <c r="T36" s="9"/>
      <c r="U36" s="9"/>
      <c r="V36" s="9"/>
      <c r="W36" s="9"/>
      <c r="X36" s="9"/>
      <c r="Y36" s="9"/>
    </row>
    <row r="37" spans="1:25" ht="13.15" customHeight="1">
      <c r="B37" s="141" t="s">
        <v>114</v>
      </c>
      <c r="C37" s="142"/>
      <c r="D37" s="142"/>
      <c r="E37" s="142"/>
      <c r="F37" s="142"/>
      <c r="G37" s="142"/>
      <c r="H37" s="142"/>
      <c r="I37" s="143"/>
      <c r="K37" s="5"/>
      <c r="N37" s="9"/>
      <c r="O37" s="9"/>
      <c r="P37" s="9"/>
      <c r="Q37" s="9"/>
      <c r="R37" s="9"/>
      <c r="S37" s="9"/>
      <c r="T37" s="9"/>
      <c r="U37" s="9"/>
      <c r="V37" s="9"/>
      <c r="W37" s="9"/>
      <c r="X37" s="9"/>
      <c r="Y37" s="9"/>
    </row>
    <row r="38" spans="1:25" ht="28.9" customHeight="1">
      <c r="B38" s="181" t="s">
        <v>120</v>
      </c>
      <c r="C38" s="182"/>
      <c r="D38" s="182"/>
      <c r="E38" s="182"/>
      <c r="F38" s="182"/>
      <c r="G38" s="182"/>
      <c r="H38" s="182"/>
      <c r="I38" s="183"/>
      <c r="K38" s="5"/>
      <c r="N38" s="9"/>
      <c r="O38" s="9"/>
      <c r="P38" s="9"/>
      <c r="Q38" s="9"/>
      <c r="R38" s="9"/>
      <c r="S38" s="9"/>
      <c r="T38" s="9"/>
      <c r="U38" s="9"/>
      <c r="V38" s="9"/>
      <c r="W38" s="9"/>
      <c r="X38" s="9"/>
      <c r="Y38" s="9"/>
    </row>
    <row r="39" spans="1:25" ht="13.15" customHeight="1">
      <c r="B39" s="141" t="s">
        <v>72</v>
      </c>
      <c r="C39" s="142"/>
      <c r="D39" s="142"/>
      <c r="E39" s="142"/>
      <c r="F39" s="142"/>
      <c r="G39" s="142"/>
      <c r="H39" s="142"/>
      <c r="I39" s="143"/>
      <c r="K39" s="5"/>
      <c r="N39" s="9"/>
      <c r="O39" s="9"/>
      <c r="P39" s="9"/>
      <c r="Q39" s="9"/>
      <c r="R39" s="9"/>
      <c r="S39" s="9"/>
      <c r="T39" s="9"/>
      <c r="U39" s="9"/>
      <c r="V39" s="9"/>
      <c r="W39" s="9"/>
      <c r="X39" s="9"/>
      <c r="Y39" s="9"/>
    </row>
    <row r="40" spans="1:25" ht="27.6" customHeight="1">
      <c r="B40" s="181" t="s">
        <v>116</v>
      </c>
      <c r="C40" s="182"/>
      <c r="D40" s="182"/>
      <c r="E40" s="182"/>
      <c r="F40" s="182"/>
      <c r="G40" s="182"/>
      <c r="H40" s="182"/>
      <c r="I40" s="183"/>
      <c r="K40" s="5"/>
      <c r="N40" s="9"/>
      <c r="O40" s="9"/>
      <c r="P40" s="9"/>
      <c r="Q40" s="9"/>
      <c r="R40" s="9"/>
      <c r="S40" s="9"/>
      <c r="T40" s="9"/>
      <c r="U40" s="9"/>
      <c r="V40" s="9"/>
      <c r="W40" s="9"/>
      <c r="X40" s="9"/>
      <c r="Y40" s="9"/>
    </row>
    <row r="41" spans="1:25" ht="12.75" customHeight="1">
      <c r="B41" s="141" t="s">
        <v>74</v>
      </c>
      <c r="C41" s="142"/>
      <c r="D41" s="142"/>
      <c r="E41" s="142"/>
      <c r="F41" s="142"/>
      <c r="G41" s="142"/>
      <c r="H41" s="142"/>
      <c r="I41" s="143"/>
      <c r="K41" s="5"/>
      <c r="N41" s="9"/>
      <c r="O41" s="9"/>
      <c r="P41" s="9"/>
      <c r="Q41" s="9"/>
      <c r="R41" s="9"/>
      <c r="S41" s="9"/>
      <c r="T41" s="9"/>
      <c r="U41" s="9"/>
      <c r="V41" s="9"/>
      <c r="W41" s="9"/>
      <c r="X41" s="9"/>
      <c r="Y41" s="9"/>
    </row>
    <row r="42" spans="1:25" ht="27" customHeight="1">
      <c r="B42" s="181" t="s">
        <v>122</v>
      </c>
      <c r="C42" s="182"/>
      <c r="D42" s="182"/>
      <c r="E42" s="182"/>
      <c r="F42" s="182"/>
      <c r="G42" s="182"/>
      <c r="H42" s="182"/>
      <c r="I42" s="183"/>
      <c r="K42" s="5"/>
      <c r="N42" s="9"/>
      <c r="O42" s="9"/>
      <c r="P42" s="9"/>
      <c r="Q42" s="9"/>
      <c r="R42" s="9"/>
      <c r="S42" s="9"/>
      <c r="T42" s="9"/>
      <c r="U42" s="9"/>
      <c r="V42" s="9"/>
      <c r="W42" s="9"/>
      <c r="X42" s="9"/>
      <c r="Y42" s="9"/>
    </row>
    <row r="43" spans="1:25" ht="12.75" customHeight="1">
      <c r="B43" s="184" t="s">
        <v>73</v>
      </c>
      <c r="C43" s="185"/>
      <c r="D43" s="185"/>
      <c r="E43" s="185"/>
      <c r="F43" s="185"/>
      <c r="G43" s="185"/>
      <c r="H43" s="185"/>
      <c r="I43" s="186"/>
      <c r="K43" s="5"/>
      <c r="N43" s="9"/>
      <c r="O43" s="9"/>
      <c r="P43" s="9"/>
      <c r="Q43" s="9"/>
      <c r="R43" s="9"/>
      <c r="S43" s="9"/>
      <c r="T43" s="9"/>
      <c r="U43" s="9"/>
      <c r="V43" s="9"/>
      <c r="W43" s="9"/>
      <c r="X43" s="9"/>
      <c r="Y43" s="9"/>
    </row>
    <row r="44" spans="1:25" ht="39" customHeight="1">
      <c r="B44" s="181" t="s">
        <v>115</v>
      </c>
      <c r="C44" s="182"/>
      <c r="D44" s="182"/>
      <c r="E44" s="182"/>
      <c r="F44" s="182"/>
      <c r="G44" s="182"/>
      <c r="H44" s="182"/>
      <c r="I44" s="183"/>
      <c r="K44" s="5"/>
      <c r="N44" s="9"/>
      <c r="O44" s="9"/>
      <c r="P44" s="9"/>
      <c r="Q44" s="9"/>
      <c r="R44" s="9"/>
      <c r="S44" s="9"/>
      <c r="T44" s="9"/>
      <c r="U44" s="9"/>
      <c r="V44" s="9"/>
      <c r="W44" s="9"/>
      <c r="X44" s="9"/>
      <c r="Y44" s="9"/>
    </row>
    <row r="45" spans="1:25" ht="12.75" customHeight="1">
      <c r="B45" s="144" t="s">
        <v>82</v>
      </c>
      <c r="C45" s="51"/>
      <c r="D45" s="51"/>
      <c r="E45" s="51"/>
      <c r="F45" s="51"/>
      <c r="G45" s="51"/>
      <c r="H45" s="51"/>
      <c r="I45" s="99"/>
      <c r="K45" s="5"/>
      <c r="N45" s="9"/>
      <c r="O45" s="9"/>
      <c r="P45" s="9"/>
      <c r="Q45" s="9"/>
      <c r="R45" s="9"/>
      <c r="S45" s="9"/>
      <c r="T45" s="9"/>
      <c r="U45" s="9"/>
      <c r="V45" s="9"/>
      <c r="W45" s="9"/>
      <c r="X45" s="9"/>
      <c r="Y45" s="9"/>
    </row>
    <row r="46" spans="1:25" ht="40.15" customHeight="1">
      <c r="B46" s="172"/>
      <c r="C46" s="173"/>
      <c r="D46" s="173"/>
      <c r="E46" s="173"/>
      <c r="F46" s="173"/>
      <c r="G46" s="173"/>
      <c r="H46" s="173"/>
      <c r="I46" s="174"/>
      <c r="N46" s="9"/>
      <c r="O46" s="9"/>
      <c r="P46" s="9"/>
      <c r="Q46" s="9"/>
      <c r="R46" s="9"/>
      <c r="S46" s="9"/>
      <c r="T46" s="9"/>
      <c r="U46" s="9"/>
      <c r="V46" s="9"/>
      <c r="W46" s="9"/>
      <c r="X46" s="9"/>
      <c r="Y46" s="9"/>
    </row>
    <row r="47" spans="1:25" ht="40.15" customHeight="1">
      <c r="A47" s="140"/>
      <c r="B47" s="140"/>
      <c r="C47" s="140"/>
      <c r="D47" s="140"/>
      <c r="E47" s="140"/>
      <c r="F47" s="29"/>
      <c r="G47" s="92"/>
      <c r="M47" s="9"/>
      <c r="N47" s="9"/>
      <c r="O47" s="9"/>
      <c r="P47" s="9"/>
      <c r="Q47" s="9"/>
      <c r="R47" s="9"/>
      <c r="S47" s="9"/>
      <c r="T47" s="9"/>
      <c r="U47" s="9"/>
      <c r="V47" s="9"/>
      <c r="W47" s="9"/>
      <c r="X47" s="9"/>
    </row>
    <row r="48" spans="1:25" ht="39" customHeight="1">
      <c r="A48" s="217" t="s">
        <v>146</v>
      </c>
      <c r="B48" s="217"/>
      <c r="C48" s="217"/>
      <c r="D48" s="217"/>
      <c r="E48" s="217"/>
      <c r="F48" s="217"/>
      <c r="G48" s="217"/>
      <c r="H48" s="217"/>
      <c r="I48" s="217"/>
    </row>
    <row r="49" spans="1:21" ht="28.15" customHeight="1">
      <c r="A49" s="43" t="s">
        <v>38</v>
      </c>
      <c r="B49" s="169" t="s">
        <v>40</v>
      </c>
      <c r="C49" s="169"/>
      <c r="D49" s="169"/>
      <c r="E49" s="169"/>
      <c r="F49" s="169"/>
      <c r="G49" s="169"/>
      <c r="H49" s="169"/>
      <c r="I49" s="169"/>
    </row>
    <row r="50" spans="1:21" ht="29.45" customHeight="1">
      <c r="A50" s="43" t="s">
        <v>39</v>
      </c>
      <c r="B50" s="169" t="s">
        <v>98</v>
      </c>
      <c r="C50" s="169"/>
      <c r="D50" s="169"/>
      <c r="E50" s="169"/>
      <c r="F50" s="169"/>
      <c r="G50" s="169"/>
      <c r="H50" s="169"/>
      <c r="I50" s="169"/>
    </row>
    <row r="51" spans="1:21" ht="43.9" customHeight="1">
      <c r="A51" s="43" t="s">
        <v>41</v>
      </c>
      <c r="B51" s="169" t="s">
        <v>160</v>
      </c>
      <c r="C51" s="169"/>
      <c r="D51" s="169"/>
      <c r="E51" s="169"/>
      <c r="F51" s="169"/>
      <c r="G51" s="169"/>
      <c r="H51" s="169"/>
      <c r="I51" s="169"/>
    </row>
    <row r="52" spans="1:21" ht="30.6" customHeight="1"/>
    <row r="53" spans="1:21" s="9" customFormat="1" ht="37.15" customHeight="1">
      <c r="A53" s="237" t="s">
        <v>181</v>
      </c>
      <c r="B53" s="238"/>
      <c r="C53" s="239"/>
      <c r="D53" s="45" t="s">
        <v>46</v>
      </c>
      <c r="E53" s="45" t="s">
        <v>47</v>
      </c>
      <c r="F53" s="47" t="s">
        <v>109</v>
      </c>
      <c r="G53" s="240" t="s">
        <v>3</v>
      </c>
      <c r="H53" s="241"/>
      <c r="I53" s="242"/>
    </row>
    <row r="54" spans="1:21" s="9" customFormat="1" ht="17.45" customHeight="1">
      <c r="A54" s="187" t="s">
        <v>52</v>
      </c>
      <c r="B54" s="188"/>
      <c r="C54" s="189"/>
      <c r="D54" s="190" t="s">
        <v>107</v>
      </c>
      <c r="E54" s="190" t="s">
        <v>108</v>
      </c>
      <c r="F54" s="243" t="s">
        <v>34</v>
      </c>
      <c r="G54" s="194"/>
      <c r="H54" s="195"/>
      <c r="I54" s="196"/>
    </row>
    <row r="55" spans="1:21" s="9" customFormat="1" ht="73.900000000000006" customHeight="1">
      <c r="A55" s="232" t="s">
        <v>123</v>
      </c>
      <c r="B55" s="233"/>
      <c r="C55" s="234"/>
      <c r="D55" s="228"/>
      <c r="E55" s="228"/>
      <c r="F55" s="244"/>
      <c r="G55" s="229"/>
      <c r="H55" s="230"/>
      <c r="I55" s="231"/>
    </row>
    <row r="56" spans="1:21" s="9" customFormat="1" ht="30.6" customHeight="1">
      <c r="A56" s="187" t="s">
        <v>56</v>
      </c>
      <c r="B56" s="188"/>
      <c r="C56" s="189"/>
      <c r="D56" s="190" t="s">
        <v>84</v>
      </c>
      <c r="E56" s="235" t="s">
        <v>124</v>
      </c>
      <c r="F56" s="236" t="s">
        <v>34</v>
      </c>
      <c r="G56" s="194"/>
      <c r="H56" s="195"/>
      <c r="I56" s="196"/>
    </row>
    <row r="57" spans="1:21" s="9" customFormat="1" ht="51" customHeight="1">
      <c r="A57" s="232" t="s">
        <v>53</v>
      </c>
      <c r="B57" s="233"/>
      <c r="C57" s="234"/>
      <c r="D57" s="228"/>
      <c r="E57" s="228"/>
      <c r="F57" s="193"/>
      <c r="G57" s="229"/>
      <c r="H57" s="230"/>
      <c r="I57" s="231"/>
    </row>
    <row r="58" spans="1:21" s="9" customFormat="1" ht="18.600000000000001" customHeight="1">
      <c r="A58" s="187" t="s">
        <v>55</v>
      </c>
      <c r="B58" s="188"/>
      <c r="C58" s="189"/>
      <c r="D58" s="190" t="s">
        <v>57</v>
      </c>
      <c r="E58" s="190" t="s">
        <v>125</v>
      </c>
      <c r="F58" s="192" t="s">
        <v>34</v>
      </c>
      <c r="G58" s="194"/>
      <c r="H58" s="195"/>
      <c r="I58" s="196"/>
    </row>
    <row r="59" spans="1:21" s="9" customFormat="1" ht="83.45" customHeight="1">
      <c r="A59" s="232" t="s">
        <v>54</v>
      </c>
      <c r="B59" s="233"/>
      <c r="C59" s="234"/>
      <c r="D59" s="228"/>
      <c r="E59" s="228"/>
      <c r="F59" s="193"/>
      <c r="G59" s="229"/>
      <c r="H59" s="230"/>
      <c r="I59" s="231"/>
    </row>
    <row r="60" spans="1:21" s="9" customFormat="1" ht="15.6" customHeight="1">
      <c r="A60" s="187" t="s">
        <v>60</v>
      </c>
      <c r="B60" s="188"/>
      <c r="C60" s="189"/>
      <c r="D60" s="190" t="s">
        <v>126</v>
      </c>
      <c r="E60" s="190" t="s">
        <v>58</v>
      </c>
      <c r="F60" s="192" t="s">
        <v>34</v>
      </c>
      <c r="G60" s="194"/>
      <c r="H60" s="195"/>
      <c r="I60" s="196"/>
    </row>
    <row r="61" spans="1:21" s="9" customFormat="1" ht="60" customHeight="1">
      <c r="A61" s="232" t="s">
        <v>59</v>
      </c>
      <c r="B61" s="233"/>
      <c r="C61" s="234"/>
      <c r="D61" s="228"/>
      <c r="E61" s="228"/>
      <c r="F61" s="193"/>
      <c r="G61" s="229"/>
      <c r="H61" s="230"/>
      <c r="I61" s="231"/>
    </row>
    <row r="62" spans="1:21" s="9" customFormat="1" ht="15.6" customHeight="1">
      <c r="A62" s="187" t="s">
        <v>61</v>
      </c>
      <c r="B62" s="188"/>
      <c r="C62" s="189"/>
      <c r="D62" s="190" t="s">
        <v>94</v>
      </c>
      <c r="E62" s="190" t="s">
        <v>62</v>
      </c>
      <c r="F62" s="192" t="s">
        <v>34</v>
      </c>
      <c r="G62" s="194"/>
      <c r="H62" s="195"/>
      <c r="I62" s="196"/>
    </row>
    <row r="63" spans="1:21" s="9" customFormat="1" ht="94.15" customHeight="1">
      <c r="A63" s="232" t="s">
        <v>127</v>
      </c>
      <c r="B63" s="233"/>
      <c r="C63" s="234"/>
      <c r="D63" s="228"/>
      <c r="E63" s="228"/>
      <c r="F63" s="193"/>
      <c r="G63" s="229"/>
      <c r="H63" s="230"/>
      <c r="I63" s="231"/>
      <c r="J63"/>
      <c r="K63"/>
      <c r="L63"/>
      <c r="M63"/>
      <c r="N63"/>
      <c r="O63"/>
      <c r="P63"/>
      <c r="Q63"/>
      <c r="R63"/>
      <c r="S63"/>
      <c r="T63"/>
      <c r="U63"/>
    </row>
    <row r="64" spans="1:21" s="9" customFormat="1" ht="28.15" customHeight="1">
      <c r="A64" s="187" t="s">
        <v>63</v>
      </c>
      <c r="B64" s="188"/>
      <c r="C64" s="189"/>
      <c r="D64" s="190" t="s">
        <v>95</v>
      </c>
      <c r="E64" s="190" t="s">
        <v>129</v>
      </c>
      <c r="F64" s="192" t="s">
        <v>34</v>
      </c>
      <c r="G64" s="194"/>
      <c r="H64" s="195"/>
      <c r="I64" s="196"/>
      <c r="J64"/>
      <c r="K64"/>
      <c r="L64"/>
      <c r="M64"/>
      <c r="N64"/>
      <c r="O64"/>
      <c r="P64"/>
      <c r="Q64"/>
      <c r="R64"/>
      <c r="S64"/>
      <c r="T64"/>
      <c r="U64"/>
    </row>
    <row r="65" spans="1:24" s="9" customFormat="1" ht="74.45" customHeight="1">
      <c r="A65" s="172" t="s">
        <v>128</v>
      </c>
      <c r="B65" s="173"/>
      <c r="C65" s="174"/>
      <c r="D65" s="191"/>
      <c r="E65" s="191"/>
      <c r="F65" s="193"/>
      <c r="G65" s="197"/>
      <c r="H65" s="198"/>
      <c r="I65" s="199"/>
      <c r="J65"/>
      <c r="K65"/>
      <c r="L65"/>
      <c r="M65"/>
      <c r="N65"/>
      <c r="O65"/>
      <c r="P65"/>
      <c r="Q65"/>
      <c r="R65"/>
      <c r="S65"/>
      <c r="T65"/>
      <c r="U65"/>
    </row>
    <row r="66" spans="1:24" s="9" customFormat="1" ht="13.15" customHeight="1">
      <c r="A66" s="32"/>
      <c r="C66" s="79"/>
      <c r="D66" s="71"/>
      <c r="E66" s="106" t="s">
        <v>96</v>
      </c>
      <c r="F66" s="107">
        <f>COUNTIF(F54:F65,"Faible")</f>
        <v>0</v>
      </c>
      <c r="G66" s="90"/>
      <c r="H66" s="90"/>
      <c r="I66" s="90"/>
      <c r="J66"/>
      <c r="K66"/>
      <c r="L66"/>
      <c r="M66"/>
      <c r="N66"/>
      <c r="O66"/>
      <c r="P66"/>
      <c r="Q66"/>
      <c r="R66"/>
      <c r="S66"/>
      <c r="T66"/>
      <c r="U66"/>
    </row>
    <row r="67" spans="1:24" s="9" customFormat="1" ht="13.15" customHeight="1">
      <c r="B67" s="79"/>
      <c r="C67" s="79"/>
      <c r="D67" s="71"/>
      <c r="E67" s="106" t="s">
        <v>97</v>
      </c>
      <c r="F67" s="107">
        <f>COUNTIF(F54:F65,"Elevé")</f>
        <v>0</v>
      </c>
      <c r="G67" s="216"/>
      <c r="H67" s="216"/>
      <c r="I67" s="216"/>
      <c r="J67"/>
      <c r="K67"/>
      <c r="L67"/>
      <c r="M67"/>
      <c r="N67"/>
      <c r="O67"/>
      <c r="P67"/>
      <c r="Q67"/>
      <c r="R67"/>
      <c r="S67"/>
      <c r="T67"/>
      <c r="U67"/>
    </row>
    <row r="68" spans="1:24" s="9" customFormat="1" ht="21.6" customHeight="1">
      <c r="A68" s="71"/>
      <c r="B68" s="71"/>
      <c r="C68" s="71"/>
      <c r="E68" s="106"/>
      <c r="F68" s="145" t="str">
        <f>IF(F67&gt;F66,"Risque plus élevé -&gt; un % plus faible est dès lors attendu",IF(F66&gt;F67,"Risque plus faible -&gt; un % plus élevé est dès lors attendu","Risque moyen -&gt; un % moyen est dès lors attendu"))</f>
        <v>Risque moyen -&gt; un % moyen est dès lors attendu</v>
      </c>
      <c r="G68" s="90"/>
      <c r="H68" s="90"/>
      <c r="I68" s="90"/>
      <c r="J68"/>
      <c r="K68"/>
      <c r="L68"/>
      <c r="M68"/>
      <c r="N68"/>
      <c r="O68"/>
      <c r="P68"/>
      <c r="Q68"/>
      <c r="R68"/>
      <c r="S68"/>
      <c r="T68"/>
      <c r="U68"/>
    </row>
    <row r="69" spans="1:24" s="9" customFormat="1" ht="28.15" customHeight="1">
      <c r="A69" s="24"/>
      <c r="B69" s="24"/>
      <c r="C69" s="24"/>
      <c r="D69" s="25"/>
      <c r="E69" s="25"/>
      <c r="F69" s="26"/>
      <c r="J69"/>
      <c r="K69"/>
      <c r="L69"/>
      <c r="M69"/>
      <c r="N69"/>
      <c r="O69"/>
      <c r="P69"/>
      <c r="Q69"/>
      <c r="R69"/>
      <c r="S69"/>
      <c r="T69"/>
      <c r="U69"/>
    </row>
    <row r="70" spans="1:24" ht="39" customHeight="1">
      <c r="A70" s="217" t="s">
        <v>166</v>
      </c>
      <c r="B70" s="217"/>
      <c r="C70" s="217"/>
      <c r="D70" s="217"/>
      <c r="E70" s="217"/>
      <c r="F70" s="217"/>
      <c r="G70" s="217"/>
      <c r="H70" s="217"/>
      <c r="I70" s="217"/>
    </row>
    <row r="71" spans="1:24" ht="33" customHeight="1">
      <c r="A71" s="203" t="s">
        <v>165</v>
      </c>
      <c r="B71" s="204"/>
      <c r="C71" s="204"/>
      <c r="D71" s="204"/>
      <c r="E71" s="205"/>
      <c r="F71" s="50" t="s">
        <v>26</v>
      </c>
      <c r="G71" s="50" t="s">
        <v>78</v>
      </c>
      <c r="H71" s="50" t="s">
        <v>77</v>
      </c>
      <c r="I71" s="50" t="s">
        <v>79</v>
      </c>
    </row>
    <row r="72" spans="1:24">
      <c r="A72" s="225" t="s">
        <v>2</v>
      </c>
      <c r="B72" s="226"/>
      <c r="C72" s="226"/>
      <c r="D72" s="226"/>
      <c r="E72" s="227"/>
      <c r="F72" s="122" t="str">
        <f t="shared" ref="F72:F77" si="0">+G19</f>
        <v>0,5 à 3%</v>
      </c>
      <c r="G72" s="136"/>
      <c r="H72" s="153"/>
      <c r="I72" s="137">
        <f t="shared" ref="I72:I78" si="1">+ROUND(G72*H72,-3)</f>
        <v>0</v>
      </c>
      <c r="J72" s="138"/>
      <c r="M72" s="9"/>
      <c r="N72" s="9"/>
      <c r="O72" s="9"/>
      <c r="P72" s="9"/>
      <c r="Q72" s="9"/>
      <c r="R72" s="9"/>
      <c r="S72" s="9"/>
      <c r="T72" s="9"/>
      <c r="U72" s="9"/>
      <c r="V72" s="9"/>
      <c r="W72" s="9"/>
      <c r="X72" s="9"/>
    </row>
    <row r="73" spans="1:24" s="48" customFormat="1" ht="13.15" customHeight="1">
      <c r="A73" s="200" t="s">
        <v>76</v>
      </c>
      <c r="B73" s="201"/>
      <c r="C73" s="201"/>
      <c r="D73" s="201"/>
      <c r="E73" s="202"/>
      <c r="F73" s="139" t="str">
        <f t="shared" si="0"/>
        <v>3 à 10%</v>
      </c>
      <c r="G73" s="134"/>
      <c r="H73" s="154"/>
      <c r="I73" s="134">
        <f t="shared" si="1"/>
        <v>0</v>
      </c>
      <c r="J73" s="135"/>
      <c r="M73" s="49"/>
      <c r="N73" s="49"/>
      <c r="O73" s="49"/>
      <c r="P73" s="49"/>
      <c r="Q73" s="49"/>
      <c r="R73" s="49"/>
      <c r="S73" s="49"/>
      <c r="T73" s="49"/>
      <c r="U73" s="49"/>
      <c r="V73" s="49"/>
      <c r="W73" s="49"/>
      <c r="X73" s="49"/>
    </row>
    <row r="74" spans="1:24" ht="13.15" customHeight="1">
      <c r="A74" s="200" t="s">
        <v>114</v>
      </c>
      <c r="B74" s="201"/>
      <c r="C74" s="201"/>
      <c r="D74" s="201"/>
      <c r="E74" s="202"/>
      <c r="F74" s="105">
        <f t="shared" si="0"/>
        <v>0.05</v>
      </c>
      <c r="G74" s="134"/>
      <c r="H74" s="154"/>
      <c r="I74" s="134">
        <f t="shared" si="1"/>
        <v>0</v>
      </c>
      <c r="J74" s="138"/>
      <c r="M74" s="9"/>
      <c r="N74" s="9"/>
      <c r="O74" s="9"/>
      <c r="P74" s="9"/>
      <c r="Q74" s="9"/>
      <c r="R74" s="9"/>
      <c r="S74" s="9"/>
      <c r="T74" s="9"/>
      <c r="U74" s="9"/>
      <c r="V74" s="9"/>
      <c r="W74" s="9"/>
      <c r="X74" s="9"/>
    </row>
    <row r="75" spans="1:24">
      <c r="A75" s="200" t="s">
        <v>72</v>
      </c>
      <c r="B75" s="201"/>
      <c r="C75" s="201"/>
      <c r="D75" s="201"/>
      <c r="E75" s="202"/>
      <c r="F75" s="105" t="str">
        <f t="shared" si="0"/>
        <v>2 à 5%</v>
      </c>
      <c r="G75" s="134"/>
      <c r="H75" s="154"/>
      <c r="I75" s="134">
        <f t="shared" si="1"/>
        <v>0</v>
      </c>
      <c r="J75" s="135"/>
      <c r="M75" s="9"/>
      <c r="N75" s="9"/>
      <c r="O75" s="9"/>
      <c r="P75" s="9"/>
      <c r="Q75" s="9"/>
      <c r="R75" s="9"/>
      <c r="S75" s="9"/>
      <c r="T75" s="9"/>
      <c r="U75" s="9"/>
      <c r="V75" s="9"/>
      <c r="W75" s="9"/>
      <c r="X75" s="9"/>
    </row>
    <row r="76" spans="1:24" ht="12.75" customHeight="1">
      <c r="A76" s="200" t="s">
        <v>74</v>
      </c>
      <c r="B76" s="201"/>
      <c r="C76" s="201"/>
      <c r="D76" s="201"/>
      <c r="E76" s="202"/>
      <c r="F76" s="105" t="str">
        <f t="shared" si="0"/>
        <v>0,5 à 3%</v>
      </c>
      <c r="G76" s="134"/>
      <c r="H76" s="154"/>
      <c r="I76" s="134">
        <f t="shared" si="1"/>
        <v>0</v>
      </c>
      <c r="J76" s="135"/>
      <c r="M76" s="9"/>
      <c r="N76" s="9"/>
      <c r="O76" s="9"/>
      <c r="P76" s="9"/>
      <c r="Q76" s="9"/>
      <c r="R76" s="9"/>
      <c r="S76" s="9"/>
      <c r="T76" s="9"/>
      <c r="U76" s="9"/>
      <c r="V76" s="9"/>
      <c r="W76" s="9"/>
      <c r="X76" s="9"/>
    </row>
    <row r="77" spans="1:24" ht="12.75" customHeight="1">
      <c r="A77" s="200" t="s">
        <v>73</v>
      </c>
      <c r="B77" s="201"/>
      <c r="C77" s="201"/>
      <c r="D77" s="201"/>
      <c r="E77" s="202"/>
      <c r="F77" s="105" t="str">
        <f t="shared" si="0"/>
        <v>0,5 à 3%</v>
      </c>
      <c r="G77" s="134"/>
      <c r="H77" s="154"/>
      <c r="I77" s="134">
        <f t="shared" si="1"/>
        <v>0</v>
      </c>
      <c r="J77" s="135"/>
      <c r="M77" s="9"/>
      <c r="N77" s="9"/>
      <c r="O77" s="9"/>
      <c r="P77" s="9"/>
      <c r="Q77" s="9"/>
      <c r="R77" s="9"/>
      <c r="S77" s="9"/>
      <c r="T77" s="9"/>
      <c r="U77" s="9"/>
      <c r="V77" s="9"/>
      <c r="W77" s="9"/>
      <c r="X77" s="9"/>
    </row>
    <row r="78" spans="1:24" ht="12.75" customHeight="1">
      <c r="A78" s="218" t="s">
        <v>170</v>
      </c>
      <c r="B78" s="219"/>
      <c r="C78" s="219"/>
      <c r="D78" s="219"/>
      <c r="E78" s="220"/>
      <c r="F78" s="69"/>
      <c r="G78" s="221"/>
      <c r="H78" s="223"/>
      <c r="I78" s="221">
        <f t="shared" si="1"/>
        <v>0</v>
      </c>
      <c r="M78" s="9"/>
      <c r="N78" s="9"/>
      <c r="O78" s="9"/>
      <c r="P78" s="9"/>
      <c r="Q78" s="9"/>
      <c r="R78" s="9"/>
      <c r="S78" s="9"/>
      <c r="T78" s="9"/>
      <c r="U78" s="9"/>
      <c r="V78" s="9"/>
      <c r="W78" s="9"/>
      <c r="X78" s="9"/>
    </row>
    <row r="79" spans="1:24" ht="40.15" customHeight="1">
      <c r="A79" s="172"/>
      <c r="B79" s="173"/>
      <c r="C79" s="173"/>
      <c r="D79" s="173"/>
      <c r="E79" s="174"/>
      <c r="F79" s="8"/>
      <c r="G79" s="222"/>
      <c r="H79" s="224"/>
      <c r="I79" s="222"/>
      <c r="M79" s="9"/>
      <c r="N79" s="9"/>
      <c r="O79" s="9"/>
      <c r="P79" s="9"/>
      <c r="Q79" s="9"/>
      <c r="R79" s="9"/>
      <c r="S79" s="9"/>
      <c r="T79" s="9"/>
      <c r="U79" s="9"/>
      <c r="V79" s="9"/>
      <c r="W79" s="9"/>
      <c r="X79" s="9"/>
    </row>
    <row r="83" spans="4:9" ht="13.5" thickBot="1">
      <c r="F83" s="177" t="s">
        <v>71</v>
      </c>
      <c r="G83" s="177"/>
      <c r="H83" s="146" t="s">
        <v>168</v>
      </c>
      <c r="I83" s="146" t="s">
        <v>169</v>
      </c>
    </row>
    <row r="84" spans="4:9" ht="28.9" customHeight="1" thickBot="1">
      <c r="D84" s="149" t="s">
        <v>167</v>
      </c>
      <c r="E84" s="150"/>
      <c r="F84" s="175" t="s">
        <v>34</v>
      </c>
      <c r="G84" s="176"/>
      <c r="H84" s="163"/>
      <c r="I84" s="164"/>
    </row>
    <row r="85" spans="4:9" ht="28.9" customHeight="1"/>
    <row r="86" spans="4:9" ht="15">
      <c r="D86" s="151" t="s">
        <v>164</v>
      </c>
    </row>
    <row r="87" spans="4:9" ht="59.45" customHeight="1">
      <c r="D87" s="178"/>
      <c r="E87" s="179"/>
      <c r="F87" s="179"/>
      <c r="G87" s="179"/>
      <c r="H87" s="179"/>
      <c r="I87" s="180"/>
    </row>
  </sheetData>
  <mergeCells count="84">
    <mergeCell ref="A5:I5"/>
    <mergeCell ref="A48:I48"/>
    <mergeCell ref="B49:I49"/>
    <mergeCell ref="B50:I50"/>
    <mergeCell ref="B51:I51"/>
    <mergeCell ref="A16:I16"/>
    <mergeCell ref="E19:F19"/>
    <mergeCell ref="E18:F18"/>
    <mergeCell ref="E20:F20"/>
    <mergeCell ref="E21:F21"/>
    <mergeCell ref="E30:F30"/>
    <mergeCell ref="G27:I30"/>
    <mergeCell ref="B32:I32"/>
    <mergeCell ref="B7:I7"/>
    <mergeCell ref="B9:I9"/>
    <mergeCell ref="B11:I11"/>
    <mergeCell ref="A53:C53"/>
    <mergeCell ref="G53:I53"/>
    <mergeCell ref="A54:C54"/>
    <mergeCell ref="D54:D55"/>
    <mergeCell ref="E54:E55"/>
    <mergeCell ref="F54:F55"/>
    <mergeCell ref="G54:I55"/>
    <mergeCell ref="A55:C55"/>
    <mergeCell ref="A56:C56"/>
    <mergeCell ref="D56:D57"/>
    <mergeCell ref="E56:E57"/>
    <mergeCell ref="F56:F57"/>
    <mergeCell ref="G56:I57"/>
    <mergeCell ref="A57:C57"/>
    <mergeCell ref="A58:C58"/>
    <mergeCell ref="D58:D59"/>
    <mergeCell ref="E58:E59"/>
    <mergeCell ref="F58:F59"/>
    <mergeCell ref="G58:I59"/>
    <mergeCell ref="A59:C59"/>
    <mergeCell ref="A60:C60"/>
    <mergeCell ref="D60:D61"/>
    <mergeCell ref="E60:E61"/>
    <mergeCell ref="F60:F61"/>
    <mergeCell ref="G60:I61"/>
    <mergeCell ref="A61:C61"/>
    <mergeCell ref="D62:D63"/>
    <mergeCell ref="E62:E63"/>
    <mergeCell ref="F62:F63"/>
    <mergeCell ref="G62:I63"/>
    <mergeCell ref="A63:C63"/>
    <mergeCell ref="G67:I67"/>
    <mergeCell ref="A70:I70"/>
    <mergeCell ref="A75:E75"/>
    <mergeCell ref="A77:E77"/>
    <mergeCell ref="A78:E78"/>
    <mergeCell ref="G78:G79"/>
    <mergeCell ref="H78:H79"/>
    <mergeCell ref="I78:I79"/>
    <mergeCell ref="A79:E79"/>
    <mergeCell ref="A76:E76"/>
    <mergeCell ref="A72:E72"/>
    <mergeCell ref="A73:E73"/>
    <mergeCell ref="B13:I13"/>
    <mergeCell ref="B14:I14"/>
    <mergeCell ref="B38:I38"/>
    <mergeCell ref="B40:I40"/>
    <mergeCell ref="B34:I34"/>
    <mergeCell ref="B36:I36"/>
    <mergeCell ref="E26:F26"/>
    <mergeCell ref="G26:I26"/>
    <mergeCell ref="E27:F29"/>
    <mergeCell ref="B46:I46"/>
    <mergeCell ref="F84:G84"/>
    <mergeCell ref="F83:G83"/>
    <mergeCell ref="D87:I87"/>
    <mergeCell ref="B42:I42"/>
    <mergeCell ref="B43:I43"/>
    <mergeCell ref="B44:I44"/>
    <mergeCell ref="A64:C64"/>
    <mergeCell ref="D64:D65"/>
    <mergeCell ref="E64:E65"/>
    <mergeCell ref="F64:F65"/>
    <mergeCell ref="G64:I65"/>
    <mergeCell ref="A65:C65"/>
    <mergeCell ref="A62:C62"/>
    <mergeCell ref="A74:E74"/>
    <mergeCell ref="A71:E71"/>
  </mergeCells>
  <conditionalFormatting sqref="A79:E79">
    <cfRule type="expression" dxfId="91" priority="4">
      <formula>$E$30="Autre (à définir)"</formula>
    </cfRule>
    <cfRule type="expression" dxfId="90" priority="5">
      <formula>$E$27="Autre (à définir)"</formula>
    </cfRule>
  </conditionalFormatting>
  <conditionalFormatting sqref="B19">
    <cfRule type="expression" dxfId="89" priority="66">
      <formula>$C$19="OUI"</formula>
    </cfRule>
  </conditionalFormatting>
  <conditionalFormatting sqref="B20">
    <cfRule type="expression" dxfId="88" priority="65">
      <formula>$C$20="OUI"</formula>
    </cfRule>
  </conditionalFormatting>
  <conditionalFormatting sqref="B21">
    <cfRule type="expression" dxfId="87" priority="67">
      <formula>$C$21="OUI"</formula>
    </cfRule>
  </conditionalFormatting>
  <conditionalFormatting sqref="B22">
    <cfRule type="expression" dxfId="86" priority="62">
      <formula>$C$22="OUI"</formula>
    </cfRule>
  </conditionalFormatting>
  <conditionalFormatting sqref="B23">
    <cfRule type="expression" dxfId="85" priority="58">
      <formula>$C$23="OUI"</formula>
    </cfRule>
  </conditionalFormatting>
  <conditionalFormatting sqref="B24">
    <cfRule type="expression" dxfId="84" priority="59">
      <formula>$C$24="OUI"</formula>
    </cfRule>
  </conditionalFormatting>
  <conditionalFormatting sqref="B27">
    <cfRule type="expression" dxfId="83" priority="50">
      <formula>$C$27="OUI"</formula>
    </cfRule>
  </conditionalFormatting>
  <conditionalFormatting sqref="B28">
    <cfRule type="expression" dxfId="82" priority="48">
      <formula>$C$28="OUI"</formula>
    </cfRule>
  </conditionalFormatting>
  <conditionalFormatting sqref="B29">
    <cfRule type="expression" dxfId="81" priority="46">
      <formula>$C$29="OUI"</formula>
    </cfRule>
  </conditionalFormatting>
  <conditionalFormatting sqref="C19:C24 C27:C29">
    <cfRule type="containsText" dxfId="80" priority="82" operator="containsText" text="OUI">
      <formula>NOT(ISERROR(SEARCH("OUI",C19)))</formula>
    </cfRule>
  </conditionalFormatting>
  <conditionalFormatting sqref="E21">
    <cfRule type="expression" dxfId="79" priority="80">
      <formula>$C$19="OUI"</formula>
    </cfRule>
  </conditionalFormatting>
  <conditionalFormatting sqref="E19:F20">
    <cfRule type="expression" dxfId="78" priority="79">
      <formula>$C$19="OUI"</formula>
    </cfRule>
  </conditionalFormatting>
  <conditionalFormatting sqref="E19:G19">
    <cfRule type="expression" dxfId="76" priority="45">
      <formula>$C$29="OUI"</formula>
    </cfRule>
    <cfRule type="expression" dxfId="75" priority="47">
      <formula>$C$28="OUI"</formula>
    </cfRule>
  </conditionalFormatting>
  <conditionalFormatting sqref="E19:G20">
    <cfRule type="expression" dxfId="74" priority="71">
      <formula>$C$20="OUI"</formula>
    </cfRule>
    <cfRule type="expression" dxfId="73" priority="68">
      <formula>$C$21="OUI"</formula>
    </cfRule>
  </conditionalFormatting>
  <conditionalFormatting sqref="E20:G20">
    <cfRule type="expression" dxfId="72" priority="61">
      <formula>$C$23="OUI"</formula>
    </cfRule>
  </conditionalFormatting>
  <conditionalFormatting sqref="E22:G22">
    <cfRule type="expression" dxfId="71" priority="49">
      <formula>$C$27="OUI"</formula>
    </cfRule>
  </conditionalFormatting>
  <conditionalFormatting sqref="E23:G23">
    <cfRule type="expression" dxfId="70" priority="70">
      <formula>$C$20="OUI"</formula>
    </cfRule>
    <cfRule type="expression" dxfId="69" priority="60">
      <formula>$C$23="OUI"</formula>
    </cfRule>
  </conditionalFormatting>
  <conditionalFormatting sqref="E23:G24">
    <cfRule type="expression" dxfId="68" priority="63">
      <formula>$C$22="OUI"</formula>
    </cfRule>
  </conditionalFormatting>
  <conditionalFormatting sqref="F54 F66:F67">
    <cfRule type="containsText" dxfId="67" priority="131" operator="containsText" text="Faible">
      <formula>NOT(ISERROR(SEARCH("Faible",F54)))</formula>
    </cfRule>
    <cfRule type="containsText" dxfId="66" priority="132" operator="containsText" text="Elevé">
      <formula>NOT(ISERROR(SEARCH("Elevé",F54)))</formula>
    </cfRule>
  </conditionalFormatting>
  <conditionalFormatting sqref="F54:F65">
    <cfRule type="containsText" dxfId="65" priority="120" operator="containsText" text="Votre sélection">
      <formula>NOT(ISERROR(SEARCH("Votre sélection",F54)))</formula>
    </cfRule>
  </conditionalFormatting>
  <conditionalFormatting sqref="F56">
    <cfRule type="containsText" dxfId="64" priority="130" operator="containsText" text="Elevé">
      <formula>NOT(ISERROR(SEARCH("Elevé",F56)))</formula>
    </cfRule>
    <cfRule type="containsText" dxfId="63" priority="129" operator="containsText" text="Faible">
      <formula>NOT(ISERROR(SEARCH("Faible",F56)))</formula>
    </cfRule>
  </conditionalFormatting>
  <conditionalFormatting sqref="F58">
    <cfRule type="containsText" dxfId="62" priority="128" operator="containsText" text="Elevé">
      <formula>NOT(ISERROR(SEARCH("Elevé",F58)))</formula>
    </cfRule>
    <cfRule type="containsText" dxfId="61" priority="127" operator="containsText" text="Faible">
      <formula>NOT(ISERROR(SEARCH("Faible",F58)))</formula>
    </cfRule>
  </conditionalFormatting>
  <conditionalFormatting sqref="F60">
    <cfRule type="containsText" dxfId="60" priority="125" operator="containsText" text="Elevé">
      <formula>NOT(ISERROR(SEARCH("Elevé",F60)))</formula>
    </cfRule>
    <cfRule type="containsText" dxfId="59" priority="124" operator="containsText" text="Faible">
      <formula>NOT(ISERROR(SEARCH("Faible",F60)))</formula>
    </cfRule>
  </conditionalFormatting>
  <conditionalFormatting sqref="F62">
    <cfRule type="containsText" dxfId="58" priority="121" operator="containsText" text="Faible">
      <formula>NOT(ISERROR(SEARCH("Faible",F62)))</formula>
    </cfRule>
    <cfRule type="containsText" dxfId="57" priority="122" operator="containsText" text="Elevé">
      <formula>NOT(ISERROR(SEARCH("Elevé",F62)))</formula>
    </cfRule>
  </conditionalFormatting>
  <conditionalFormatting sqref="F64">
    <cfRule type="containsText" dxfId="56" priority="119" operator="containsText" text="Elevé">
      <formula>NOT(ISERROR(SEARCH("Elevé",F64)))</formula>
    </cfRule>
    <cfRule type="containsText" dxfId="55" priority="118" operator="containsText" text="Faible">
      <formula>NOT(ISERROR(SEARCH("Faible",F64)))</formula>
    </cfRule>
  </conditionalFormatting>
  <conditionalFormatting sqref="F84">
    <cfRule type="expression" dxfId="54" priority="2">
      <formula>$F$84="Votre sélection"</formula>
    </cfRule>
  </conditionalFormatting>
  <conditionalFormatting sqref="G19:G21">
    <cfRule type="expression" dxfId="53" priority="76">
      <formula>$C$19="OUI"</formula>
    </cfRule>
  </conditionalFormatting>
  <conditionalFormatting sqref="G72:H72">
    <cfRule type="expression" dxfId="52" priority="18">
      <formula>$E$30="Chiffre d'affaires"</formula>
    </cfRule>
    <cfRule type="expression" dxfId="51" priority="20">
      <formula>$E$27="Chiffre d'affaires"</formula>
    </cfRule>
  </conditionalFormatting>
  <conditionalFormatting sqref="G73:H73">
    <cfRule type="expression" dxfId="50" priority="17">
      <formula>$E$27="Résultat courant avant impôts"</formula>
    </cfRule>
    <cfRule type="expression" dxfId="49" priority="16">
      <formula>$E$30="Résultat courant avant impôts"</formula>
    </cfRule>
  </conditionalFormatting>
  <conditionalFormatting sqref="G74:H74">
    <cfRule type="expression" dxfId="48" priority="14">
      <formula>$E$30="Marge brute d'exploitation"</formula>
    </cfRule>
    <cfRule type="expression" dxfId="47" priority="15">
      <formula>$E$27="Marge brute d'exploitation"</formula>
    </cfRule>
  </conditionalFormatting>
  <conditionalFormatting sqref="G75:H75">
    <cfRule type="expression" dxfId="46" priority="13">
      <formula>$E$27="Capitaux propres"</formula>
    </cfRule>
    <cfRule type="expression" dxfId="45" priority="12">
      <formula>$E$30="Capitaux propres"</formula>
    </cfRule>
  </conditionalFormatting>
  <conditionalFormatting sqref="G76:H76">
    <cfRule type="expression" dxfId="44" priority="11">
      <formula>$E$27="Total du bilan"</formula>
    </cfRule>
    <cfRule type="expression" dxfId="43" priority="10">
      <formula>$E$30="Total du bilan"</formula>
    </cfRule>
  </conditionalFormatting>
  <conditionalFormatting sqref="G77:H77">
    <cfRule type="expression" dxfId="42" priority="8">
      <formula>$E$30="Revenus totaux ou dépenses totales"</formula>
    </cfRule>
    <cfRule type="expression" dxfId="41" priority="9">
      <formula>$E$27="Revenus totaux ou dépenses totales"</formula>
    </cfRule>
  </conditionalFormatting>
  <conditionalFormatting sqref="G78:H79">
    <cfRule type="expression" dxfId="40" priority="7">
      <formula>$E$27="Autre (à définir)"</formula>
    </cfRule>
    <cfRule type="expression" dxfId="39" priority="6">
      <formula>$E$30="Autre (à définir)"</formula>
    </cfRule>
  </conditionalFormatting>
  <conditionalFormatting sqref="H84:I84">
    <cfRule type="cellIs" dxfId="38" priority="1" operator="equal">
      <formula>0</formula>
    </cfRule>
  </conditionalFormatting>
  <printOptions horizontalCentered="1"/>
  <pageMargins left="0.19685039370078741" right="0.19685039370078741" top="0.39370078740157483" bottom="0.59055118110236227" header="0.19685039370078741" footer="0.19685039370078741"/>
  <pageSetup paperSize="9" scale="70" fitToHeight="0" orientation="portrait" r:id="rId1"/>
  <headerFooter alignWithMargins="0">
    <oddFooter xml:space="preserve">&amp;L&amp;8&amp;F - &amp;A&amp;R&amp;7Page &amp;P/&amp;N
</oddFooter>
  </headerFooter>
  <rowBreaks count="3" manualBreakCount="3">
    <brk id="15" max="16383" man="1"/>
    <brk id="47" max="16383" man="1"/>
    <brk id="6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 operator="containsText" id="{31BE7430-B2E8-43A6-B903-7660D003C0ED}">
            <xm:f>NOT(ISERROR(SEARCH("Votre sélection",E27)))</xm:f>
            <xm:f>"Votre sélection"</xm:f>
            <x14:dxf>
              <fill>
                <patternFill>
                  <bgColor rgb="FFFFFF00"/>
                </patternFill>
              </fill>
            </x14:dxf>
          </x14:cfRule>
          <xm:sqref>E27:F29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09F5883-15F9-4BC5-AFED-2E3E12365838}">
          <x14:formula1>
            <xm:f>Lists!$A$2:$A$4</xm:f>
          </x14:formula1>
          <xm:sqref>F54:F65</xm:sqref>
        </x14:dataValidation>
        <x14:dataValidation type="list" allowBlank="1" showInputMessage="1" showErrorMessage="1" xr:uid="{BF799123-9D48-4262-9038-27D6405E9831}">
          <x14:formula1>
            <xm:f>Lists!$J$1:$J$2</xm:f>
          </x14:formula1>
          <xm:sqref>C19:C24 C27:C30</xm:sqref>
        </x14:dataValidation>
        <x14:dataValidation type="list" allowBlank="1" showInputMessage="1" showErrorMessage="1" xr:uid="{F2B9CD30-8172-422B-A2F5-BA3ABD1343CE}">
          <x14:formula1>
            <xm:f>Lists!$H$1:$H$8</xm:f>
          </x14:formula1>
          <xm:sqref>F84:G84 E27:F30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5A25-E84F-4B72-89A2-DFD136EC56B3}">
  <sheetPr codeName="Sheet3">
    <tabColor rgb="FFFFFF00"/>
    <pageSetUpPr fitToPage="1"/>
  </sheetPr>
  <dimension ref="A1:U25"/>
  <sheetViews>
    <sheetView showGridLines="0" showZeros="0" topLeftCell="A16" zoomScale="80" zoomScaleNormal="80" zoomScaleSheetLayoutView="100" workbookViewId="0">
      <selection activeCell="F23" sqref="F23"/>
    </sheetView>
  </sheetViews>
  <sheetFormatPr defaultColWidth="11.42578125" defaultRowHeight="12.75"/>
  <cols>
    <col min="1" max="1" width="15.28515625" customWidth="1"/>
    <col min="2" max="2" width="18.42578125" customWidth="1"/>
    <col min="3" max="3" width="13.85546875" customWidth="1"/>
    <col min="4" max="5" width="18.7109375" customWidth="1"/>
    <col min="6" max="6" width="14.42578125" customWidth="1"/>
    <col min="7" max="7" width="16.85546875" customWidth="1"/>
    <col min="8" max="8" width="8" customWidth="1"/>
    <col min="9" max="9" width="15.28515625" customWidth="1"/>
    <col min="10" max="10" width="60.28515625" customWidth="1"/>
  </cols>
  <sheetData>
    <row r="1" spans="1:21" s="4" customFormat="1" ht="15" customHeight="1">
      <c r="A1" s="36" t="s">
        <v>7</v>
      </c>
      <c r="B1" s="97">
        <f>+Intro!B1</f>
        <v>0</v>
      </c>
      <c r="C1" s="97"/>
      <c r="D1" s="97"/>
      <c r="E1" s="97"/>
      <c r="F1" s="97"/>
      <c r="G1" s="97"/>
      <c r="H1" s="97"/>
      <c r="I1" s="98" t="str">
        <f>+Intro!I1</f>
        <v>Ref.:</v>
      </c>
    </row>
    <row r="2" spans="1:21" s="4" customFormat="1">
      <c r="A2" s="38"/>
      <c r="B2" s="51"/>
      <c r="C2" s="51"/>
      <c r="D2" s="51"/>
      <c r="E2" s="51"/>
      <c r="F2" s="51"/>
      <c r="G2" s="51"/>
      <c r="H2" s="51"/>
      <c r="I2" s="99"/>
    </row>
    <row r="3" spans="1:21" s="4" customFormat="1" ht="15" customHeight="1">
      <c r="A3" s="40" t="s">
        <v>8</v>
      </c>
      <c r="B3" s="168">
        <f>+Intro!B3</f>
        <v>0</v>
      </c>
      <c r="C3" s="100"/>
      <c r="D3" s="100"/>
      <c r="E3" s="100"/>
      <c r="F3" s="100"/>
      <c r="G3" s="100"/>
      <c r="H3" s="100"/>
      <c r="I3" s="101"/>
    </row>
    <row r="4" spans="1:21" s="4" customFormat="1" ht="39" customHeight="1">
      <c r="A4" s="10"/>
    </row>
    <row r="5" spans="1:21" ht="34.9" customHeight="1">
      <c r="A5" s="245" t="s">
        <v>83</v>
      </c>
      <c r="B5" s="245"/>
      <c r="C5" s="245"/>
      <c r="D5" s="245"/>
      <c r="E5" s="245"/>
      <c r="F5" s="245"/>
      <c r="G5" s="245"/>
      <c r="H5" s="245"/>
      <c r="I5" s="245"/>
    </row>
    <row r="6" spans="1:21" ht="30" customHeight="1">
      <c r="A6" s="29"/>
      <c r="B6" s="29"/>
      <c r="C6" s="29"/>
      <c r="D6" s="29"/>
      <c r="E6" s="29"/>
      <c r="F6" s="29"/>
    </row>
    <row r="7" spans="1:21" ht="36.6" customHeight="1">
      <c r="A7" s="43" t="s">
        <v>38</v>
      </c>
      <c r="B7" s="169" t="s">
        <v>44</v>
      </c>
      <c r="C7" s="169"/>
      <c r="D7" s="169"/>
      <c r="E7" s="169"/>
      <c r="F7" s="169"/>
      <c r="G7" s="169"/>
      <c r="H7" s="169"/>
      <c r="I7" s="169"/>
    </row>
    <row r="8" spans="1:21" ht="47.45" customHeight="1">
      <c r="A8" s="43" t="s">
        <v>39</v>
      </c>
      <c r="B8" s="169" t="s">
        <v>45</v>
      </c>
      <c r="C8" s="169"/>
      <c r="D8" s="169"/>
      <c r="E8" s="169"/>
      <c r="F8" s="169"/>
      <c r="G8" s="169"/>
      <c r="H8" s="169"/>
      <c r="I8" s="169"/>
    </row>
    <row r="9" spans="1:21" ht="98.45" customHeight="1">
      <c r="A9" s="43" t="s">
        <v>41</v>
      </c>
      <c r="B9" s="169" t="s">
        <v>110</v>
      </c>
      <c r="C9" s="169"/>
      <c r="D9" s="169"/>
      <c r="E9" s="169"/>
      <c r="F9" s="169"/>
      <c r="G9" s="169"/>
      <c r="H9" s="169"/>
      <c r="I9" s="169"/>
      <c r="J9" s="17"/>
    </row>
    <row r="10" spans="1:21" ht="17.45" customHeight="1">
      <c r="A10" s="43"/>
      <c r="B10" s="91"/>
      <c r="C10" s="91"/>
      <c r="D10" s="91"/>
      <c r="E10" s="91"/>
      <c r="F10" s="91"/>
      <c r="G10" s="91"/>
      <c r="H10" s="91"/>
      <c r="I10" s="91"/>
      <c r="J10" s="7"/>
    </row>
    <row r="11" spans="1:21" s="9" customFormat="1" ht="37.15" customHeight="1">
      <c r="A11" s="280" t="s">
        <v>89</v>
      </c>
      <c r="B11" s="281"/>
      <c r="C11" s="282"/>
      <c r="D11" s="45" t="s">
        <v>46</v>
      </c>
      <c r="E11" s="45" t="s">
        <v>47</v>
      </c>
      <c r="F11" s="44" t="s">
        <v>30</v>
      </c>
      <c r="G11" s="283" t="s">
        <v>143</v>
      </c>
      <c r="H11" s="241"/>
      <c r="I11" s="242"/>
    </row>
    <row r="12" spans="1:21" s="9" customFormat="1" ht="48" customHeight="1">
      <c r="A12" s="269" t="s">
        <v>130</v>
      </c>
      <c r="B12" s="270"/>
      <c r="C12" s="271"/>
      <c r="D12" s="86" t="s">
        <v>131</v>
      </c>
      <c r="E12" s="86" t="s">
        <v>132</v>
      </c>
      <c r="F12" s="80" t="s">
        <v>34</v>
      </c>
      <c r="G12" s="272"/>
      <c r="H12" s="273"/>
      <c r="I12" s="274"/>
      <c r="J12"/>
      <c r="K12"/>
      <c r="L12"/>
      <c r="M12"/>
      <c r="N12"/>
      <c r="O12"/>
      <c r="P12"/>
      <c r="Q12"/>
      <c r="R12"/>
      <c r="S12"/>
      <c r="T12"/>
      <c r="U12"/>
    </row>
    <row r="13" spans="1:21" s="9" customFormat="1" ht="72.599999999999994" customHeight="1">
      <c r="A13" s="264" t="s">
        <v>85</v>
      </c>
      <c r="B13" s="265"/>
      <c r="C13" s="266"/>
      <c r="D13" s="86" t="s">
        <v>86</v>
      </c>
      <c r="E13" s="86" t="s">
        <v>133</v>
      </c>
      <c r="F13" s="70" t="s">
        <v>34</v>
      </c>
      <c r="G13" s="272"/>
      <c r="H13" s="273"/>
      <c r="I13" s="274"/>
      <c r="J13"/>
      <c r="K13"/>
      <c r="L13"/>
      <c r="M13"/>
      <c r="N13"/>
      <c r="O13"/>
      <c r="P13"/>
      <c r="Q13"/>
      <c r="R13"/>
      <c r="S13"/>
      <c r="T13"/>
      <c r="U13"/>
    </row>
    <row r="14" spans="1:21" s="9" customFormat="1" ht="57.6" customHeight="1">
      <c r="A14" s="264" t="s">
        <v>145</v>
      </c>
      <c r="B14" s="265"/>
      <c r="C14" s="266"/>
      <c r="D14" s="86" t="s">
        <v>134</v>
      </c>
      <c r="E14" s="86" t="s">
        <v>135</v>
      </c>
      <c r="F14" s="70" t="s">
        <v>34</v>
      </c>
      <c r="G14" s="83"/>
      <c r="H14" s="84"/>
      <c r="I14" s="85"/>
      <c r="J14"/>
      <c r="K14"/>
      <c r="L14"/>
      <c r="M14"/>
      <c r="N14"/>
      <c r="O14"/>
      <c r="P14"/>
      <c r="Q14"/>
      <c r="R14"/>
      <c r="S14"/>
      <c r="T14"/>
      <c r="U14"/>
    </row>
    <row r="15" spans="1:21" s="9" customFormat="1" ht="64.150000000000006" customHeight="1">
      <c r="A15" s="264" t="s">
        <v>136</v>
      </c>
      <c r="B15" s="265"/>
      <c r="C15" s="266"/>
      <c r="D15" s="86" t="s">
        <v>137</v>
      </c>
      <c r="E15" s="86" t="s">
        <v>138</v>
      </c>
      <c r="F15" s="70" t="s">
        <v>34</v>
      </c>
      <c r="G15" s="83"/>
      <c r="H15" s="84"/>
      <c r="I15" s="85"/>
      <c r="J15"/>
      <c r="K15"/>
      <c r="L15"/>
      <c r="M15"/>
      <c r="N15"/>
      <c r="O15"/>
      <c r="P15"/>
      <c r="Q15"/>
      <c r="R15"/>
      <c r="S15"/>
      <c r="T15"/>
      <c r="U15"/>
    </row>
    <row r="16" spans="1:21" s="9" customFormat="1" ht="59.45" customHeight="1">
      <c r="A16" s="264" t="s">
        <v>87</v>
      </c>
      <c r="B16" s="265"/>
      <c r="C16" s="266"/>
      <c r="D16" s="86" t="s">
        <v>139</v>
      </c>
      <c r="E16" s="86" t="s">
        <v>140</v>
      </c>
      <c r="F16" s="70" t="s">
        <v>34</v>
      </c>
      <c r="G16" s="83"/>
      <c r="H16" s="84"/>
      <c r="I16" s="85"/>
      <c r="J16"/>
      <c r="K16"/>
      <c r="L16"/>
      <c r="M16"/>
      <c r="N16"/>
      <c r="O16"/>
      <c r="P16"/>
      <c r="Q16"/>
      <c r="R16"/>
      <c r="S16"/>
      <c r="T16"/>
      <c r="U16"/>
    </row>
    <row r="17" spans="1:21" s="9" customFormat="1" ht="60" customHeight="1">
      <c r="A17" s="264" t="s">
        <v>141</v>
      </c>
      <c r="B17" s="265"/>
      <c r="C17" s="266"/>
      <c r="D17" s="86" t="s">
        <v>142</v>
      </c>
      <c r="E17" s="86" t="s">
        <v>88</v>
      </c>
      <c r="F17" s="70" t="s">
        <v>34</v>
      </c>
      <c r="G17" s="83"/>
      <c r="H17" s="84"/>
      <c r="I17" s="85"/>
      <c r="J17"/>
      <c r="K17"/>
      <c r="L17"/>
      <c r="M17"/>
      <c r="N17"/>
      <c r="O17"/>
      <c r="P17"/>
      <c r="Q17"/>
      <c r="R17"/>
      <c r="S17"/>
      <c r="T17"/>
      <c r="U17"/>
    </row>
    <row r="18" spans="1:21" s="9" customFormat="1" ht="68.45" customHeight="1">
      <c r="A18" s="275" t="s">
        <v>178</v>
      </c>
      <c r="B18" s="276"/>
      <c r="C18" s="277"/>
      <c r="D18" s="81"/>
      <c r="E18" s="81"/>
      <c r="F18" s="72" t="s">
        <v>34</v>
      </c>
      <c r="G18" s="73"/>
      <c r="H18" s="74"/>
      <c r="I18" s="75"/>
      <c r="J18"/>
      <c r="K18"/>
      <c r="L18"/>
      <c r="M18"/>
      <c r="N18"/>
      <c r="O18"/>
      <c r="P18"/>
      <c r="Q18"/>
      <c r="R18"/>
      <c r="S18"/>
      <c r="T18"/>
      <c r="U18"/>
    </row>
    <row r="19" spans="1:21" s="9" customFormat="1" ht="13.15" customHeight="1">
      <c r="A19" s="77"/>
      <c r="B19" s="79"/>
      <c r="C19" s="79"/>
      <c r="D19" s="108"/>
      <c r="E19" s="106" t="s">
        <v>96</v>
      </c>
      <c r="F19" s="107">
        <f>COUNTIF(F12:F18,"Faible")</f>
        <v>0</v>
      </c>
      <c r="G19" s="90"/>
      <c r="H19" s="90"/>
      <c r="I19" s="90"/>
      <c r="J19"/>
      <c r="K19"/>
      <c r="L19"/>
      <c r="M19"/>
      <c r="N19"/>
      <c r="O19"/>
      <c r="P19"/>
      <c r="Q19"/>
      <c r="R19"/>
      <c r="S19"/>
      <c r="T19"/>
      <c r="U19"/>
    </row>
    <row r="20" spans="1:21" s="9" customFormat="1" ht="13.9" customHeight="1">
      <c r="A20" s="77"/>
      <c r="B20" s="79"/>
      <c r="C20" s="76"/>
      <c r="D20" s="108"/>
      <c r="E20" s="106" t="s">
        <v>97</v>
      </c>
      <c r="F20" s="107">
        <f>COUNTIF(F12:F18,"Elevé")</f>
        <v>0</v>
      </c>
      <c r="G20" s="216"/>
      <c r="H20" s="216"/>
      <c r="I20" s="216"/>
      <c r="J20"/>
      <c r="K20"/>
      <c r="L20"/>
      <c r="M20"/>
      <c r="N20"/>
      <c r="O20"/>
      <c r="P20"/>
      <c r="Q20"/>
      <c r="R20"/>
      <c r="S20"/>
      <c r="T20"/>
      <c r="U20"/>
    </row>
    <row r="21" spans="1:21" s="9" customFormat="1" ht="21.6" customHeight="1">
      <c r="A21" s="71"/>
      <c r="B21" s="71"/>
      <c r="C21" s="71"/>
      <c r="E21" s="106"/>
      <c r="F21" s="145" t="str">
        <f>IF(F20&gt;F19,"Risque plus élevé -&gt; un % plus faible est dès lors attendu",IF(F19&gt;F20,"Risque plus faible -&gt; un % plus élevé est dès lors attendu","Risque moyen -&gt; un % moyen est dès lors attendu"))</f>
        <v>Risque moyen -&gt; un % moyen est dès lors attendu</v>
      </c>
      <c r="G21" s="90"/>
      <c r="H21" s="90"/>
      <c r="I21" s="90"/>
      <c r="J21"/>
      <c r="K21"/>
      <c r="L21"/>
      <c r="M21"/>
      <c r="N21"/>
      <c r="O21"/>
      <c r="P21"/>
      <c r="Q21"/>
      <c r="R21"/>
      <c r="S21"/>
      <c r="T21"/>
      <c r="U21"/>
    </row>
    <row r="22" spans="1:21" s="9" customFormat="1" ht="13.9" customHeight="1" thickBot="1">
      <c r="A22" s="77"/>
      <c r="B22" s="79"/>
      <c r="C22" s="76"/>
      <c r="D22" s="108"/>
      <c r="E22" s="106"/>
      <c r="F22" s="107"/>
      <c r="G22" s="90"/>
      <c r="H22" s="90"/>
      <c r="I22" s="90"/>
      <c r="J22"/>
      <c r="K22"/>
      <c r="L22"/>
      <c r="M22"/>
      <c r="N22"/>
      <c r="O22"/>
      <c r="P22"/>
      <c r="Q22"/>
      <c r="R22"/>
      <c r="S22"/>
      <c r="T22"/>
      <c r="U22"/>
    </row>
    <row r="23" spans="1:21" s="51" customFormat="1" ht="30" customHeight="1">
      <c r="A23" s="77"/>
      <c r="B23" s="155"/>
      <c r="C23" s="156" t="s">
        <v>90</v>
      </c>
      <c r="D23" s="157" t="s">
        <v>91</v>
      </c>
      <c r="E23" s="157" t="s">
        <v>92</v>
      </c>
      <c r="F23" s="165"/>
      <c r="G23" s="278"/>
      <c r="H23" s="278"/>
      <c r="I23" s="279"/>
    </row>
    <row r="24" spans="1:21" s="51" customFormat="1" ht="27.6" customHeight="1" thickBot="1">
      <c r="A24" s="77"/>
      <c r="B24" s="158"/>
      <c r="C24" s="159"/>
      <c r="D24" s="160"/>
      <c r="E24" s="160"/>
      <c r="F24" s="161">
        <f>+'1. Matérialité'!I84*F23</f>
        <v>0</v>
      </c>
      <c r="G24" s="267" t="s">
        <v>175</v>
      </c>
      <c r="H24" s="267"/>
      <c r="I24" s="268"/>
    </row>
    <row r="25" spans="1:21" s="9" customFormat="1" ht="29.45" customHeight="1">
      <c r="A25"/>
      <c r="B25"/>
      <c r="C25"/>
      <c r="D25"/>
      <c r="E25"/>
      <c r="F25"/>
      <c r="G25"/>
      <c r="H25"/>
      <c r="I25"/>
      <c r="J25" s="6"/>
      <c r="K25" s="6"/>
      <c r="L25" s="6"/>
      <c r="M25" s="6"/>
      <c r="N25" s="6"/>
      <c r="O25" s="6"/>
      <c r="P25" s="6"/>
      <c r="Q25" s="6"/>
      <c r="R25" s="6"/>
      <c r="S25" s="6"/>
      <c r="T25" s="6"/>
      <c r="U25" s="6"/>
    </row>
  </sheetData>
  <mergeCells count="18">
    <mergeCell ref="A5:I5"/>
    <mergeCell ref="B7:I7"/>
    <mergeCell ref="B8:I8"/>
    <mergeCell ref="B9:I9"/>
    <mergeCell ref="A11:C11"/>
    <mergeCell ref="G11:I11"/>
    <mergeCell ref="A16:C16"/>
    <mergeCell ref="A17:C17"/>
    <mergeCell ref="G24:I24"/>
    <mergeCell ref="A12:C12"/>
    <mergeCell ref="G12:I12"/>
    <mergeCell ref="A18:C18"/>
    <mergeCell ref="G20:I20"/>
    <mergeCell ref="G23:I23"/>
    <mergeCell ref="A13:C13"/>
    <mergeCell ref="G13:I13"/>
    <mergeCell ref="A14:C14"/>
    <mergeCell ref="A15:C15"/>
  </mergeCells>
  <conditionalFormatting sqref="F12:F14">
    <cfRule type="containsText" dxfId="37" priority="45" operator="containsText" text="Votre sélection">
      <formula>NOT(ISERROR(SEARCH("Votre sélection",F12)))</formula>
    </cfRule>
    <cfRule type="containsText" dxfId="36" priority="50" operator="containsText" text="Faible">
      <formula>NOT(ISERROR(SEARCH("Faible",F12)))</formula>
    </cfRule>
    <cfRule type="containsText" dxfId="35" priority="51" operator="containsText" text="Elevé">
      <formula>NOT(ISERROR(SEARCH("Elevé",F12)))</formula>
    </cfRule>
  </conditionalFormatting>
  <conditionalFormatting sqref="F12:F15">
    <cfRule type="containsText" dxfId="34" priority="22" operator="containsText" text="Faible">
      <formula>NOT(ISERROR(SEARCH("Faible",F12)))</formula>
    </cfRule>
    <cfRule type="containsText" dxfId="33" priority="23" operator="containsText" text="Elevé">
      <formula>NOT(ISERROR(SEARCH("Elevé",F12)))</formula>
    </cfRule>
  </conditionalFormatting>
  <conditionalFormatting sqref="F15">
    <cfRule type="containsText" dxfId="32" priority="21" operator="containsText" text="Votre sélection">
      <formula>NOT(ISERROR(SEARCH("Votre sélection",F15)))</formula>
    </cfRule>
  </conditionalFormatting>
  <conditionalFormatting sqref="F15:F16">
    <cfRule type="containsText" dxfId="31" priority="17" operator="containsText" text="Faible">
      <formula>NOT(ISERROR(SEARCH("Faible",F15)))</formula>
    </cfRule>
    <cfRule type="containsText" dxfId="30" priority="18" operator="containsText" text="Elevé">
      <formula>NOT(ISERROR(SEARCH("Elevé",F15)))</formula>
    </cfRule>
  </conditionalFormatting>
  <conditionalFormatting sqref="F16">
    <cfRule type="containsText" dxfId="29" priority="16" operator="containsText" text="Votre sélection">
      <formula>NOT(ISERROR(SEARCH("Votre sélection",F16)))</formula>
    </cfRule>
  </conditionalFormatting>
  <conditionalFormatting sqref="F16:F17">
    <cfRule type="containsText" dxfId="28" priority="12" operator="containsText" text="Faible">
      <formula>NOT(ISERROR(SEARCH("Faible",F16)))</formula>
    </cfRule>
    <cfRule type="containsText" dxfId="27" priority="13" operator="containsText" text="Elevé">
      <formula>NOT(ISERROR(SEARCH("Elevé",F16)))</formula>
    </cfRule>
  </conditionalFormatting>
  <conditionalFormatting sqref="F17">
    <cfRule type="containsText" dxfId="26" priority="11" operator="containsText" text="Votre sélection">
      <formula>NOT(ISERROR(SEARCH("Votre sélection",F17)))</formula>
    </cfRule>
  </conditionalFormatting>
  <conditionalFormatting sqref="F17:F18">
    <cfRule type="containsText" dxfId="25" priority="7" operator="containsText" text="Faible">
      <formula>NOT(ISERROR(SEARCH("Faible",F17)))</formula>
    </cfRule>
    <cfRule type="containsText" dxfId="24" priority="8" operator="containsText" text="Elevé">
      <formula>NOT(ISERROR(SEARCH("Elevé",F17)))</formula>
    </cfRule>
  </conditionalFormatting>
  <conditionalFormatting sqref="F18">
    <cfRule type="containsText" dxfId="23" priority="6" operator="containsText" text="Votre sélection">
      <formula>NOT(ISERROR(SEARCH("Votre sélection",F18)))</formula>
    </cfRule>
  </conditionalFormatting>
  <conditionalFormatting sqref="F18:F20 F22:F23">
    <cfRule type="containsText" dxfId="22" priority="3" operator="containsText" text="Elevé">
      <formula>NOT(ISERROR(SEARCH("Elevé",F18)))</formula>
    </cfRule>
  </conditionalFormatting>
  <conditionalFormatting sqref="F22:F23 F18:F20">
    <cfRule type="containsText" dxfId="21" priority="2" operator="containsText" text="Faible">
      <formula>NOT(ISERROR(SEARCH("Faible",F18)))</formula>
    </cfRule>
  </conditionalFormatting>
  <conditionalFormatting sqref="F23">
    <cfRule type="cellIs" dxfId="20" priority="1" operator="equal">
      <formula>0</formula>
    </cfRule>
  </conditionalFormatting>
  <printOptions horizontalCentered="1"/>
  <pageMargins left="0.19685039370078741" right="0.19685039370078741" top="0.39370078740157483" bottom="0.59055118110236227" header="0.19685039370078741" footer="0.19685039370078741"/>
  <pageSetup paperSize="9" scale="72" fitToHeight="0" orientation="portrait" r:id="rId1"/>
  <headerFooter alignWithMargins="0">
    <oddFooter xml:space="preserve">&amp;L&amp;8&amp;F - &amp;A&amp;R&amp;7Page &amp;P/&amp;N
</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A2FF00-FA4B-4C32-B9AA-D51AECDF6096}">
          <x14:formula1>
            <xm:f>Lists!$A$2:$A$4</xm:f>
          </x14:formula1>
          <xm:sqref>F12:F18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ECC7-96B5-4FE3-9CCF-E616189E7EEE}">
  <sheetPr codeName="Sheet4">
    <tabColor rgb="FFFFFF00"/>
    <pageSetUpPr fitToPage="1"/>
  </sheetPr>
  <dimension ref="A1:J15"/>
  <sheetViews>
    <sheetView showGridLines="0" showZeros="0" zoomScale="80" zoomScaleNormal="80" zoomScaleSheetLayoutView="100" workbookViewId="0">
      <selection activeCell="H31" sqref="H31"/>
    </sheetView>
  </sheetViews>
  <sheetFormatPr defaultColWidth="11.42578125" defaultRowHeight="12.75"/>
  <cols>
    <col min="1" max="1" width="15.28515625" customWidth="1"/>
    <col min="2" max="2" width="18.42578125" customWidth="1"/>
    <col min="3" max="3" width="13.85546875" customWidth="1"/>
    <col min="4" max="5" width="18.7109375" customWidth="1"/>
    <col min="6" max="6" width="12.85546875" customWidth="1"/>
    <col min="7" max="7" width="16.85546875" customWidth="1"/>
    <col min="8" max="8" width="8" customWidth="1"/>
    <col min="9" max="9" width="15.28515625" customWidth="1"/>
    <col min="10" max="10" width="60.28515625" customWidth="1"/>
  </cols>
  <sheetData>
    <row r="1" spans="1:10" s="4" customFormat="1" ht="15" customHeight="1">
      <c r="A1" s="36" t="s">
        <v>7</v>
      </c>
      <c r="B1" s="97">
        <f>+Intro!B1</f>
        <v>0</v>
      </c>
      <c r="C1" s="97"/>
      <c r="D1" s="97"/>
      <c r="E1" s="97"/>
      <c r="F1" s="97"/>
      <c r="G1" s="97"/>
      <c r="H1" s="97"/>
      <c r="I1" s="98" t="str">
        <f>+Intro!I1</f>
        <v>Ref.:</v>
      </c>
    </row>
    <row r="2" spans="1:10" s="4" customFormat="1">
      <c r="A2" s="38"/>
      <c r="B2" s="51"/>
      <c r="C2" s="51"/>
      <c r="D2" s="51"/>
      <c r="E2" s="51"/>
      <c r="F2" s="51"/>
      <c r="G2" s="51"/>
      <c r="H2" s="51"/>
      <c r="I2" s="99"/>
    </row>
    <row r="3" spans="1:10" s="4" customFormat="1" ht="15" customHeight="1">
      <c r="A3" s="40" t="s">
        <v>8</v>
      </c>
      <c r="B3" s="168">
        <f>+Intro!B3</f>
        <v>0</v>
      </c>
      <c r="C3" s="100"/>
      <c r="D3" s="100"/>
      <c r="E3" s="100"/>
      <c r="F3" s="100"/>
      <c r="G3" s="100"/>
      <c r="H3" s="100"/>
      <c r="I3" s="101"/>
    </row>
    <row r="4" spans="1:10" s="4" customFormat="1" ht="39" customHeight="1">
      <c r="A4" s="10"/>
    </row>
    <row r="5" spans="1:10" ht="34.9" customHeight="1">
      <c r="A5" s="245" t="s">
        <v>99</v>
      </c>
      <c r="B5" s="245"/>
      <c r="C5" s="245"/>
      <c r="D5" s="245"/>
      <c r="E5" s="245"/>
      <c r="F5" s="245"/>
      <c r="G5" s="245"/>
      <c r="H5" s="245"/>
      <c r="I5" s="245"/>
    </row>
    <row r="6" spans="1:10" s="5" customFormat="1" ht="16.5" customHeight="1">
      <c r="A6" s="7"/>
      <c r="B6" s="30"/>
      <c r="C6" s="30"/>
      <c r="D6" s="30"/>
      <c r="E6" s="30"/>
      <c r="F6" s="30"/>
      <c r="G6"/>
      <c r="H6" s="30"/>
    </row>
    <row r="7" spans="1:10" s="5" customFormat="1" ht="66.75" customHeight="1">
      <c r="A7" s="169" t="s">
        <v>111</v>
      </c>
      <c r="B7" s="169"/>
      <c r="C7" s="169"/>
      <c r="D7" s="169"/>
      <c r="E7" s="169"/>
      <c r="F7" s="169"/>
      <c r="G7" s="169"/>
      <c r="H7" s="169"/>
      <c r="I7" s="169"/>
    </row>
    <row r="8" spans="1:10" ht="34.15" customHeight="1">
      <c r="A8" s="43" t="s">
        <v>41</v>
      </c>
      <c r="B8" s="169" t="s">
        <v>51</v>
      </c>
      <c r="C8" s="169"/>
      <c r="D8" s="169"/>
      <c r="E8" s="169"/>
      <c r="F8" s="169"/>
      <c r="G8" s="169"/>
      <c r="H8" s="169"/>
      <c r="I8" s="169"/>
      <c r="J8" s="91"/>
    </row>
    <row r="10" spans="1:10" ht="13.5" thickBot="1"/>
    <row r="11" spans="1:10" ht="26.45" customHeight="1">
      <c r="B11" s="284" t="s">
        <v>104</v>
      </c>
      <c r="C11" s="285"/>
      <c r="D11" s="285"/>
      <c r="E11" s="285"/>
      <c r="F11" s="157" t="s">
        <v>102</v>
      </c>
      <c r="G11" s="157" t="s">
        <v>103</v>
      </c>
      <c r="H11" s="166"/>
    </row>
    <row r="12" spans="1:10" ht="34.9" customHeight="1" thickBot="1">
      <c r="B12" s="289" t="s">
        <v>177</v>
      </c>
      <c r="C12" s="290"/>
      <c r="D12" s="290"/>
      <c r="E12" s="290"/>
      <c r="F12" s="290"/>
      <c r="G12" s="290"/>
      <c r="H12" s="162">
        <f>+'1. Matérialité'!I84*'3. Clearly trivial'!H11</f>
        <v>0</v>
      </c>
    </row>
    <row r="14" spans="1:10" ht="20.45" customHeight="1">
      <c r="B14" s="148" t="s">
        <v>105</v>
      </c>
      <c r="C14" s="102"/>
      <c r="D14" s="91"/>
      <c r="E14" s="91"/>
      <c r="F14" s="91"/>
      <c r="G14" s="90"/>
      <c r="H14" s="90"/>
      <c r="I14" s="90"/>
    </row>
    <row r="15" spans="1:10" ht="49.15" customHeight="1">
      <c r="B15" s="286"/>
      <c r="C15" s="287"/>
      <c r="D15" s="287"/>
      <c r="E15" s="287"/>
      <c r="F15" s="287"/>
      <c r="G15" s="287"/>
      <c r="H15" s="288"/>
    </row>
  </sheetData>
  <mergeCells count="6">
    <mergeCell ref="B11:E11"/>
    <mergeCell ref="B15:H15"/>
    <mergeCell ref="A5:I5"/>
    <mergeCell ref="A7:I7"/>
    <mergeCell ref="B8:I8"/>
    <mergeCell ref="B12:G12"/>
  </mergeCells>
  <conditionalFormatting sqref="H11">
    <cfRule type="cellIs" dxfId="19" priority="1" operator="equal">
      <formula>0</formula>
    </cfRule>
    <cfRule type="containsText" dxfId="18" priority="2" operator="containsText" text="Faible">
      <formula>NOT(ISERROR(SEARCH("Faible",H11)))</formula>
    </cfRule>
    <cfRule type="containsText" dxfId="17" priority="3" operator="containsText" text="Elevé">
      <formula>NOT(ISERROR(SEARCH("Elevé",H11)))</formula>
    </cfRule>
  </conditionalFormatting>
  <printOptions horizontalCentered="1"/>
  <pageMargins left="0.19685039370078741" right="0.19685039370078741" top="0.39370078740157483" bottom="0.59055118110236227" header="0.19685039370078741" footer="0.19685039370078741"/>
  <pageSetup paperSize="9" scale="74" fitToHeight="0" orientation="portrait" r:id="rId1"/>
  <headerFooter alignWithMargins="0">
    <oddFooter xml:space="preserve">&amp;L&amp;8&amp;F - &amp;A&amp;R&amp;7Page &amp;P/&amp;N
</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192E-9C6C-4BF0-9F26-3040676F8EDC}">
  <sheetPr codeName="Sheet5">
    <tabColor rgb="FF00B050"/>
    <pageSetUpPr fitToPage="1"/>
  </sheetPr>
  <dimension ref="A1:U77"/>
  <sheetViews>
    <sheetView showGridLines="0" showZeros="0" topLeftCell="A51" zoomScale="80" zoomScaleNormal="80" zoomScaleSheetLayoutView="100" workbookViewId="0">
      <selection activeCell="I77" sqref="A1:I77"/>
    </sheetView>
  </sheetViews>
  <sheetFormatPr defaultColWidth="11.42578125" defaultRowHeight="12.75"/>
  <cols>
    <col min="1" max="1" width="15.28515625" customWidth="1"/>
    <col min="2" max="2" width="18.42578125" customWidth="1"/>
    <col min="3" max="3" width="13.85546875" customWidth="1"/>
    <col min="4" max="4" width="27" customWidth="1"/>
    <col min="5" max="5" width="18.7109375" customWidth="1"/>
    <col min="6" max="6" width="15.140625" customWidth="1"/>
    <col min="7" max="7" width="16.85546875" customWidth="1"/>
    <col min="8" max="8" width="8" customWidth="1"/>
    <col min="9" max="9" width="15.28515625" customWidth="1"/>
    <col min="10" max="10" width="60.28515625" customWidth="1"/>
  </cols>
  <sheetData>
    <row r="1" spans="1:21" s="4" customFormat="1" ht="15" customHeight="1">
      <c r="A1" s="36" t="s">
        <v>7</v>
      </c>
      <c r="B1" s="97">
        <f>+Intro!B1</f>
        <v>0</v>
      </c>
      <c r="C1" s="97"/>
      <c r="D1" s="97"/>
      <c r="E1" s="97"/>
      <c r="F1" s="97"/>
      <c r="G1" s="97"/>
      <c r="H1" s="97"/>
      <c r="I1" s="98" t="str">
        <f>+Intro!I1</f>
        <v>Ref.:</v>
      </c>
    </row>
    <row r="2" spans="1:21" s="4" customFormat="1">
      <c r="A2" s="38"/>
      <c r="B2" s="51"/>
      <c r="C2" s="51"/>
      <c r="D2" s="51"/>
      <c r="E2" s="51"/>
      <c r="F2" s="51"/>
      <c r="G2" s="51"/>
      <c r="H2" s="51"/>
      <c r="I2" s="99"/>
    </row>
    <row r="3" spans="1:21" s="4" customFormat="1" ht="15" customHeight="1">
      <c r="A3" s="40" t="s">
        <v>8</v>
      </c>
      <c r="B3" s="168">
        <f>+Intro!B3</f>
        <v>0</v>
      </c>
      <c r="C3" s="100"/>
      <c r="D3" s="100"/>
      <c r="E3" s="100"/>
      <c r="F3" s="100"/>
      <c r="G3" s="100"/>
      <c r="H3" s="100"/>
      <c r="I3" s="101"/>
    </row>
    <row r="4" spans="1:21" s="4" customFormat="1" ht="39" customHeight="1" thickBot="1">
      <c r="A4" s="10"/>
    </row>
    <row r="5" spans="1:21" ht="34.9" customHeight="1">
      <c r="A5" s="329" t="s">
        <v>48</v>
      </c>
      <c r="B5" s="330"/>
      <c r="C5" s="330"/>
      <c r="D5" s="330"/>
      <c r="E5" s="330"/>
      <c r="F5" s="330"/>
      <c r="G5" s="330"/>
      <c r="H5" s="330"/>
      <c r="I5" s="331"/>
    </row>
    <row r="6" spans="1:21" s="6" customFormat="1" ht="29.45" customHeight="1">
      <c r="A6" s="52"/>
      <c r="B6" s="88"/>
      <c r="C6" s="88"/>
      <c r="E6" s="58" t="s">
        <v>71</v>
      </c>
      <c r="F6" s="58" t="s">
        <v>70</v>
      </c>
      <c r="G6" s="58" t="s">
        <v>10</v>
      </c>
      <c r="I6" s="60" t="s">
        <v>11</v>
      </c>
      <c r="J6"/>
      <c r="K6"/>
      <c r="L6"/>
      <c r="M6"/>
      <c r="N6"/>
      <c r="O6"/>
      <c r="P6"/>
      <c r="Q6"/>
      <c r="R6"/>
      <c r="S6"/>
      <c r="T6"/>
      <c r="U6"/>
    </row>
    <row r="7" spans="1:21" ht="12.75" customHeight="1">
      <c r="A7" s="56" t="s">
        <v>22</v>
      </c>
      <c r="C7" s="93"/>
      <c r="E7" s="94" t="str">
        <f>+'1. Matérialité'!F84</f>
        <v>Votre sélection</v>
      </c>
      <c r="F7" s="61">
        <f>+'1. Matérialité'!H84</f>
        <v>0</v>
      </c>
      <c r="G7" s="95">
        <f>+'1. Matérialité'!I84</f>
        <v>0</v>
      </c>
      <c r="I7" s="152">
        <v>0</v>
      </c>
    </row>
    <row r="8" spans="1:21" ht="12.75" customHeight="1">
      <c r="A8" s="57" t="s">
        <v>17</v>
      </c>
      <c r="F8" s="62">
        <f>+'2. Seuil de planification'!F23</f>
        <v>0</v>
      </c>
      <c r="G8" s="95">
        <f>+G7*F8</f>
        <v>0</v>
      </c>
      <c r="I8" s="152">
        <v>0</v>
      </c>
    </row>
    <row r="9" spans="1:21" ht="12.75" customHeight="1">
      <c r="A9" s="56" t="s">
        <v>27</v>
      </c>
      <c r="F9" s="103">
        <f>+'3. Clearly trivial'!H11</f>
        <v>0</v>
      </c>
      <c r="G9" s="95">
        <f>+G7*F9</f>
        <v>0</v>
      </c>
      <c r="I9" s="152">
        <v>0</v>
      </c>
    </row>
    <row r="10" spans="1:21" ht="12.75" customHeight="1" thickBot="1">
      <c r="A10" s="53"/>
      <c r="B10" s="54"/>
      <c r="C10" s="54"/>
      <c r="D10" s="54"/>
      <c r="E10" s="54"/>
      <c r="F10" s="54"/>
      <c r="G10" s="54"/>
      <c r="H10" s="54"/>
      <c r="I10" s="55"/>
    </row>
    <row r="11" spans="1:21" ht="12.75" customHeight="1">
      <c r="B11" s="7"/>
    </row>
    <row r="12" spans="1:21" ht="12.75" customHeight="1">
      <c r="B12" s="7"/>
    </row>
    <row r="13" spans="1:21" ht="19.149999999999999" customHeight="1">
      <c r="A13" s="217" t="s">
        <v>93</v>
      </c>
      <c r="B13" s="217"/>
      <c r="C13" s="217"/>
      <c r="D13" s="217"/>
      <c r="E13" s="217"/>
      <c r="F13" s="217"/>
      <c r="G13" s="217"/>
    </row>
    <row r="14" spans="1:21" ht="16.899999999999999" customHeight="1">
      <c r="A14" s="206" t="s">
        <v>182</v>
      </c>
      <c r="B14" s="206"/>
      <c r="C14" s="206"/>
      <c r="D14" s="206"/>
      <c r="E14" s="206"/>
      <c r="F14" s="206"/>
    </row>
    <row r="15" spans="1:21" ht="96.75" customHeight="1">
      <c r="A15" s="332" t="s">
        <v>183</v>
      </c>
      <c r="B15" s="332"/>
      <c r="C15" s="332"/>
      <c r="D15" s="332"/>
      <c r="E15" s="332"/>
      <c r="F15" s="332"/>
      <c r="G15" s="332"/>
      <c r="H15" s="332"/>
      <c r="I15" s="332"/>
    </row>
    <row r="16" spans="1:21" ht="12.75" customHeight="1">
      <c r="A16" s="1"/>
      <c r="B16" s="1"/>
      <c r="C16" s="1"/>
      <c r="D16" s="1"/>
      <c r="E16" s="1"/>
      <c r="F16" s="1"/>
    </row>
    <row r="17" spans="1:6" ht="12.75" customHeight="1">
      <c r="A17" s="333" t="s">
        <v>80</v>
      </c>
      <c r="B17" s="334"/>
      <c r="C17" s="335"/>
      <c r="D17" s="63" t="s">
        <v>23</v>
      </c>
      <c r="E17" s="319" t="s">
        <v>17</v>
      </c>
      <c r="F17" s="320"/>
    </row>
    <row r="18" spans="1:6" ht="12.75" customHeight="1">
      <c r="A18" s="321"/>
      <c r="B18" s="322"/>
      <c r="C18" s="323"/>
      <c r="D18" s="109"/>
      <c r="E18" s="324"/>
      <c r="F18" s="325"/>
    </row>
    <row r="19" spans="1:6">
      <c r="A19" s="264"/>
      <c r="B19" s="265"/>
      <c r="C19" s="266"/>
      <c r="D19" s="111"/>
      <c r="E19" s="309"/>
      <c r="F19" s="310"/>
    </row>
    <row r="20" spans="1:6" ht="12.75" customHeight="1">
      <c r="A20" s="275"/>
      <c r="B20" s="276"/>
      <c r="C20" s="277"/>
      <c r="D20" s="110"/>
      <c r="E20" s="311"/>
      <c r="F20" s="312"/>
    </row>
    <row r="21" spans="1:6" ht="12.75" customHeight="1">
      <c r="A21" s="82"/>
      <c r="B21" s="82"/>
      <c r="C21" s="82"/>
      <c r="D21" s="64"/>
      <c r="E21" s="65"/>
    </row>
    <row r="22" spans="1:6" ht="12.75" customHeight="1">
      <c r="A22" s="316" t="s">
        <v>4</v>
      </c>
      <c r="B22" s="317"/>
      <c r="C22" s="318"/>
      <c r="D22" s="63" t="s">
        <v>23</v>
      </c>
      <c r="E22" s="319" t="s">
        <v>17</v>
      </c>
      <c r="F22" s="320"/>
    </row>
    <row r="23" spans="1:6" ht="12.75" customHeight="1">
      <c r="A23" s="321"/>
      <c r="B23" s="322"/>
      <c r="C23" s="323"/>
      <c r="D23" s="109"/>
      <c r="E23" s="324"/>
      <c r="F23" s="325"/>
    </row>
    <row r="24" spans="1:6" ht="12.75" customHeight="1">
      <c r="A24" s="264"/>
      <c r="B24" s="265"/>
      <c r="C24" s="266"/>
      <c r="D24" s="111"/>
      <c r="E24" s="309"/>
      <c r="F24" s="310"/>
    </row>
    <row r="25" spans="1:6" ht="12.75" customHeight="1">
      <c r="A25" s="275"/>
      <c r="B25" s="276"/>
      <c r="C25" s="277"/>
      <c r="D25" s="110"/>
      <c r="E25" s="311"/>
      <c r="F25" s="312"/>
    </row>
    <row r="26" spans="1:6" ht="12.75" hidden="1" customHeight="1">
      <c r="A26" s="197"/>
      <c r="B26" s="198"/>
      <c r="C26" s="199"/>
      <c r="D26" s="66"/>
      <c r="E26" s="327"/>
      <c r="F26" s="328"/>
    </row>
    <row r="27" spans="1:6" ht="12.75" hidden="1" customHeight="1">
      <c r="A27" s="206"/>
      <c r="B27" s="206"/>
      <c r="C27" s="206"/>
      <c r="D27" s="64"/>
      <c r="E27" s="65"/>
    </row>
    <row r="28" spans="1:6" ht="12.75" hidden="1" customHeight="1">
      <c r="A28" s="206"/>
      <c r="B28" s="206"/>
      <c r="C28" s="206"/>
      <c r="D28" s="64"/>
      <c r="E28" s="65"/>
    </row>
    <row r="29" spans="1:6" ht="12.75" hidden="1" customHeight="1">
      <c r="A29" s="206"/>
      <c r="B29" s="206"/>
      <c r="C29" s="206"/>
      <c r="D29" s="64"/>
      <c r="E29" s="65"/>
    </row>
    <row r="30" spans="1:6" ht="12.75" hidden="1" customHeight="1">
      <c r="A30" s="206"/>
      <c r="B30" s="206"/>
      <c r="C30" s="206"/>
      <c r="D30" s="64"/>
      <c r="E30" s="65"/>
    </row>
    <row r="31" spans="1:6" ht="12.75" hidden="1" customHeight="1">
      <c r="A31" s="91"/>
      <c r="B31" s="91"/>
      <c r="C31" s="91"/>
      <c r="D31" s="91"/>
      <c r="E31" s="67"/>
    </row>
    <row r="32" spans="1:6" ht="12.75" hidden="1" customHeight="1">
      <c r="A32" s="326" t="s">
        <v>24</v>
      </c>
      <c r="B32" s="326"/>
      <c r="C32" s="326"/>
      <c r="D32" s="68" t="s">
        <v>23</v>
      </c>
      <c r="E32" s="89"/>
    </row>
    <row r="33" spans="1:6" ht="12.75" hidden="1" customHeight="1">
      <c r="A33" s="206"/>
      <c r="B33" s="206"/>
      <c r="C33" s="206"/>
      <c r="D33" s="64"/>
      <c r="E33" s="65"/>
    </row>
    <row r="34" spans="1:6" ht="12.75" hidden="1" customHeight="1">
      <c r="A34" s="206"/>
      <c r="B34" s="206"/>
      <c r="C34" s="206"/>
      <c r="D34" s="64"/>
      <c r="E34" s="65"/>
    </row>
    <row r="35" spans="1:6" ht="12.75" hidden="1" customHeight="1">
      <c r="A35" s="206"/>
      <c r="B35" s="206"/>
      <c r="C35" s="206"/>
      <c r="D35" s="64"/>
      <c r="E35" s="65"/>
    </row>
    <row r="36" spans="1:6" ht="12.75" hidden="1" customHeight="1">
      <c r="A36" s="206"/>
      <c r="B36" s="206"/>
      <c r="C36" s="206"/>
      <c r="D36" s="64"/>
      <c r="E36" s="65"/>
    </row>
    <row r="37" spans="1:6" ht="12.75" hidden="1" customHeight="1">
      <c r="A37" s="315"/>
      <c r="B37" s="315"/>
      <c r="C37" s="315"/>
      <c r="D37" s="315"/>
      <c r="E37" s="87"/>
    </row>
    <row r="38" spans="1:6" ht="12.75" hidden="1" customHeight="1">
      <c r="A38" s="326" t="s">
        <v>5</v>
      </c>
      <c r="B38" s="326"/>
      <c r="C38" s="326"/>
      <c r="D38" s="326"/>
      <c r="E38" s="89"/>
    </row>
    <row r="39" spans="1:6" ht="12.75" hidden="1" customHeight="1">
      <c r="A39" s="314"/>
      <c r="B39" s="314"/>
      <c r="C39" s="314"/>
      <c r="D39" s="314"/>
      <c r="E39" s="89"/>
    </row>
    <row r="40" spans="1:6" ht="12.75" hidden="1" customHeight="1">
      <c r="A40" s="314"/>
      <c r="B40" s="314"/>
      <c r="C40" s="314"/>
      <c r="D40" s="314"/>
      <c r="E40" s="89"/>
    </row>
    <row r="41" spans="1:6" ht="12.75" hidden="1" customHeight="1">
      <c r="A41" s="314"/>
      <c r="B41" s="314"/>
      <c r="C41" s="314"/>
      <c r="D41" s="314"/>
      <c r="E41" s="89"/>
    </row>
    <row r="42" spans="1:6" ht="12.75" hidden="1" customHeight="1">
      <c r="A42" s="315"/>
      <c r="B42" s="315"/>
      <c r="C42" s="315"/>
      <c r="D42" s="315"/>
      <c r="E42" s="89"/>
    </row>
    <row r="43" spans="1:6" ht="12.75" customHeight="1">
      <c r="A43" s="87"/>
      <c r="B43" s="87"/>
      <c r="C43" s="87"/>
      <c r="D43" s="87"/>
      <c r="E43" s="7"/>
    </row>
    <row r="44" spans="1:6" ht="12.75" customHeight="1">
      <c r="A44" s="316" t="s">
        <v>24</v>
      </c>
      <c r="B44" s="317"/>
      <c r="C44" s="318"/>
      <c r="D44" s="63" t="s">
        <v>23</v>
      </c>
      <c r="E44" s="319" t="s">
        <v>17</v>
      </c>
      <c r="F44" s="320"/>
    </row>
    <row r="45" spans="1:6" ht="12.75" customHeight="1">
      <c r="A45" s="321"/>
      <c r="B45" s="322"/>
      <c r="C45" s="323"/>
      <c r="D45" s="109"/>
      <c r="E45" s="324"/>
      <c r="F45" s="325"/>
    </row>
    <row r="46" spans="1:6" ht="12.75" customHeight="1">
      <c r="A46" s="264"/>
      <c r="B46" s="265"/>
      <c r="C46" s="266"/>
      <c r="D46" s="111"/>
      <c r="E46" s="309"/>
      <c r="F46" s="310"/>
    </row>
    <row r="47" spans="1:6" ht="12.75" customHeight="1">
      <c r="A47" s="275"/>
      <c r="B47" s="276"/>
      <c r="C47" s="277"/>
      <c r="D47" s="110"/>
      <c r="E47" s="311"/>
      <c r="F47" s="312"/>
    </row>
    <row r="48" spans="1:6" ht="12.75" hidden="1" customHeight="1">
      <c r="A48" s="3"/>
      <c r="B48" s="3"/>
      <c r="C48" s="2"/>
      <c r="D48" s="2"/>
      <c r="E48" s="2"/>
      <c r="F48" s="2"/>
    </row>
    <row r="49" spans="1:9" ht="24.6" customHeight="1"/>
    <row r="50" spans="1:9" ht="29.45" customHeight="1">
      <c r="A50" s="313" t="s">
        <v>69</v>
      </c>
      <c r="B50" s="313"/>
      <c r="C50" s="313"/>
      <c r="D50" s="313"/>
      <c r="E50" s="313"/>
      <c r="F50" s="313"/>
    </row>
    <row r="51" spans="1:9" ht="12.75" customHeight="1">
      <c r="A51" s="169" t="s">
        <v>20</v>
      </c>
      <c r="B51" s="169"/>
      <c r="C51" s="169"/>
      <c r="D51" s="169"/>
      <c r="E51" s="169"/>
      <c r="F51" s="169"/>
      <c r="G51" s="169"/>
      <c r="H51" s="169"/>
      <c r="I51" s="256" t="s">
        <v>34</v>
      </c>
    </row>
    <row r="52" spans="1:9">
      <c r="A52" s="169"/>
      <c r="B52" s="169"/>
      <c r="C52" s="169"/>
      <c r="D52" s="169"/>
      <c r="E52" s="169"/>
      <c r="F52" s="169"/>
      <c r="G52" s="169"/>
      <c r="H52" s="169"/>
      <c r="I52" s="256"/>
    </row>
    <row r="53" spans="1:9">
      <c r="A53" s="169"/>
      <c r="B53" s="169"/>
      <c r="C53" s="169"/>
      <c r="D53" s="169"/>
      <c r="E53" s="169"/>
      <c r="F53" s="169"/>
      <c r="G53" s="169"/>
      <c r="H53" s="169"/>
    </row>
    <row r="54" spans="1:9">
      <c r="A54" s="51" t="s">
        <v>172</v>
      </c>
    </row>
    <row r="55" spans="1:9">
      <c r="A55" s="291"/>
      <c r="B55" s="292"/>
      <c r="C55" s="292"/>
      <c r="D55" s="292"/>
      <c r="E55" s="292"/>
      <c r="F55" s="292"/>
      <c r="G55" s="292"/>
      <c r="H55" s="292"/>
      <c r="I55" s="293"/>
    </row>
    <row r="56" spans="1:9">
      <c r="A56" s="294"/>
      <c r="B56" s="295"/>
      <c r="C56" s="295"/>
      <c r="D56" s="295"/>
      <c r="E56" s="295"/>
      <c r="F56" s="295"/>
      <c r="G56" s="295"/>
      <c r="H56" s="295"/>
      <c r="I56" s="296"/>
    </row>
    <row r="57" spans="1:9">
      <c r="A57" s="297"/>
      <c r="B57" s="298"/>
      <c r="C57" s="298"/>
      <c r="D57" s="298"/>
      <c r="E57" s="298"/>
      <c r="F57" s="298"/>
      <c r="G57" s="298"/>
      <c r="H57" s="298"/>
      <c r="I57" s="299"/>
    </row>
    <row r="58" spans="1:9">
      <c r="A58" s="11"/>
      <c r="B58" s="11"/>
      <c r="C58" s="11"/>
      <c r="D58" s="11"/>
      <c r="E58" s="11"/>
      <c r="F58" s="11"/>
    </row>
    <row r="59" spans="1:9" ht="15">
      <c r="A59" s="51" t="s">
        <v>68</v>
      </c>
      <c r="E59" s="112" t="s">
        <v>6</v>
      </c>
      <c r="F59" s="112" t="s">
        <v>171</v>
      </c>
      <c r="G59" s="112" t="s">
        <v>144</v>
      </c>
    </row>
    <row r="61" spans="1:9" ht="12.75" customHeight="1">
      <c r="A61" s="300" t="s">
        <v>21</v>
      </c>
      <c r="B61" s="301"/>
      <c r="C61" s="301"/>
      <c r="D61" s="302"/>
      <c r="E61" s="104">
        <f>+G7</f>
        <v>0</v>
      </c>
      <c r="F61" s="59"/>
      <c r="G61" s="114">
        <f>IFERROR(+F61/E61-1,)</f>
        <v>0</v>
      </c>
    </row>
    <row r="62" spans="1:9" ht="12.75" customHeight="1">
      <c r="A62" s="301" t="s">
        <v>18</v>
      </c>
      <c r="B62" s="303"/>
      <c r="C62" s="303"/>
      <c r="D62" s="304"/>
      <c r="E62" s="104">
        <f>+G8</f>
        <v>0</v>
      </c>
      <c r="F62" s="59"/>
      <c r="G62" s="114">
        <f>IFERROR(+F62/E62-1,)</f>
        <v>0</v>
      </c>
    </row>
    <row r="63" spans="1:9" ht="12.75" customHeight="1">
      <c r="A63" s="300" t="s">
        <v>28</v>
      </c>
      <c r="B63" s="303"/>
      <c r="C63" s="303"/>
      <c r="D63" s="304"/>
      <c r="E63" s="104">
        <f>+G9</f>
        <v>0</v>
      </c>
      <c r="F63" s="59"/>
      <c r="G63" s="114">
        <f>IFERROR(+F63/E63-1,)</f>
        <v>0</v>
      </c>
    </row>
    <row r="66" spans="1:6">
      <c r="A66" s="27"/>
      <c r="B66" s="28"/>
      <c r="C66" s="28"/>
      <c r="D66" s="28"/>
      <c r="E66" s="31" t="s">
        <v>13</v>
      </c>
      <c r="F66" s="34" t="s">
        <v>12</v>
      </c>
    </row>
    <row r="67" spans="1:6">
      <c r="A67" s="13"/>
      <c r="E67" s="12"/>
      <c r="F67" s="78"/>
    </row>
    <row r="68" spans="1:6">
      <c r="A68" s="19" t="s">
        <v>15</v>
      </c>
      <c r="B68" s="20" t="s">
        <v>16</v>
      </c>
      <c r="C68" s="20"/>
      <c r="F68" s="18"/>
    </row>
    <row r="69" spans="1:6">
      <c r="A69" s="13"/>
      <c r="F69" s="18"/>
    </row>
    <row r="70" spans="1:6">
      <c r="A70" s="13"/>
      <c r="F70" s="18"/>
    </row>
    <row r="71" spans="1:6">
      <c r="A71" s="22" t="s">
        <v>19</v>
      </c>
      <c r="B71" s="23"/>
      <c r="C71" s="23"/>
      <c r="E71" s="12" t="s">
        <v>13</v>
      </c>
      <c r="F71" s="35" t="s">
        <v>12</v>
      </c>
    </row>
    <row r="72" spans="1:6">
      <c r="A72" s="13"/>
      <c r="F72" s="18"/>
    </row>
    <row r="73" spans="1:6">
      <c r="A73" s="21" t="s">
        <v>14</v>
      </c>
      <c r="F73" s="18"/>
    </row>
    <row r="74" spans="1:6">
      <c r="A74" s="305"/>
      <c r="B74" s="306"/>
      <c r="C74" s="306"/>
      <c r="D74" s="306"/>
      <c r="F74" s="18"/>
    </row>
    <row r="75" spans="1:6">
      <c r="A75" s="305"/>
      <c r="B75" s="306"/>
      <c r="C75" s="306"/>
      <c r="D75" s="306"/>
      <c r="F75" s="18"/>
    </row>
    <row r="76" spans="1:6">
      <c r="A76" s="305"/>
      <c r="B76" s="306"/>
      <c r="C76" s="306"/>
      <c r="D76" s="306"/>
      <c r="F76" s="14"/>
    </row>
    <row r="77" spans="1:6">
      <c r="A77" s="307"/>
      <c r="B77" s="308"/>
      <c r="C77" s="308"/>
      <c r="D77" s="308"/>
      <c r="E77" s="15"/>
      <c r="F77" s="16"/>
    </row>
  </sheetData>
  <mergeCells count="54">
    <mergeCell ref="A5:I5"/>
    <mergeCell ref="A14:F14"/>
    <mergeCell ref="A15:I15"/>
    <mergeCell ref="A17:C17"/>
    <mergeCell ref="E17:F17"/>
    <mergeCell ref="A13:G13"/>
    <mergeCell ref="A18:C18"/>
    <mergeCell ref="E18:F18"/>
    <mergeCell ref="A19:C19"/>
    <mergeCell ref="E19:F19"/>
    <mergeCell ref="A20:C20"/>
    <mergeCell ref="E20:F20"/>
    <mergeCell ref="A28:C28"/>
    <mergeCell ref="A22:C22"/>
    <mergeCell ref="E22:F22"/>
    <mergeCell ref="A23:C23"/>
    <mergeCell ref="E23:F23"/>
    <mergeCell ref="A24:C24"/>
    <mergeCell ref="E24:F24"/>
    <mergeCell ref="A25:C25"/>
    <mergeCell ref="E25:F25"/>
    <mergeCell ref="A26:C26"/>
    <mergeCell ref="E26:F26"/>
    <mergeCell ref="A27:C27"/>
    <mergeCell ref="A40:D40"/>
    <mergeCell ref="A29:C29"/>
    <mergeCell ref="A30:C30"/>
    <mergeCell ref="A32:C32"/>
    <mergeCell ref="A33:C33"/>
    <mergeCell ref="A34:C34"/>
    <mergeCell ref="A35:C35"/>
    <mergeCell ref="A36:C36"/>
    <mergeCell ref="A37:B37"/>
    <mergeCell ref="C37:D37"/>
    <mergeCell ref="A38:D38"/>
    <mergeCell ref="A39:D39"/>
    <mergeCell ref="A41:D41"/>
    <mergeCell ref="A42:D42"/>
    <mergeCell ref="A44:C44"/>
    <mergeCell ref="E44:F44"/>
    <mergeCell ref="A45:C45"/>
    <mergeCell ref="E45:F45"/>
    <mergeCell ref="A74:D77"/>
    <mergeCell ref="A46:C46"/>
    <mergeCell ref="E46:F46"/>
    <mergeCell ref="A47:C47"/>
    <mergeCell ref="E47:F47"/>
    <mergeCell ref="A50:F50"/>
    <mergeCell ref="A51:H53"/>
    <mergeCell ref="I51:I52"/>
    <mergeCell ref="A55:I57"/>
    <mergeCell ref="A61:D61"/>
    <mergeCell ref="A62:D62"/>
    <mergeCell ref="A63:D63"/>
  </mergeCells>
  <conditionalFormatting sqref="F61:F63">
    <cfRule type="cellIs" dxfId="16" priority="31" operator="equal">
      <formula>0</formula>
    </cfRule>
  </conditionalFormatting>
  <conditionalFormatting sqref="I7:I9">
    <cfRule type="cellIs" dxfId="15" priority="30" operator="equal">
      <formula>0</formula>
    </cfRule>
  </conditionalFormatting>
  <conditionalFormatting sqref="I51">
    <cfRule type="containsText" dxfId="14" priority="35" operator="containsText" text="Faible">
      <formula>NOT(ISERROR(SEARCH("Faible",I51)))</formula>
    </cfRule>
    <cfRule type="containsText" dxfId="13" priority="36" operator="containsText" text="Elevé">
      <formula>NOT(ISERROR(SEARCH("Elevé",I51)))</formula>
    </cfRule>
  </conditionalFormatting>
  <conditionalFormatting sqref="I51:I52">
    <cfRule type="containsText" dxfId="12" priority="32" operator="containsText" text="Non">
      <formula>NOT(ISERROR(SEARCH("Non",I51)))</formula>
    </cfRule>
    <cfRule type="containsText" dxfId="11" priority="33" operator="containsText" text="Oui">
      <formula>NOT(ISERROR(SEARCH("Oui",I51)))</formula>
    </cfRule>
    <cfRule type="containsText" dxfId="10" priority="34" operator="containsText" text="Votre sélection">
      <formula>NOT(ISERROR(SEARCH("Votre sélection",I51)))</formula>
    </cfRule>
  </conditionalFormatting>
  <printOptions horizontalCentered="1"/>
  <pageMargins left="0.19685039370078741" right="0.19685039370078741" top="0.39370078740157483" bottom="0.59055118110236227" header="0.19685039370078741" footer="0.19685039370078741"/>
  <pageSetup paperSize="9" scale="67" fitToHeight="0" orientation="portrait" r:id="rId1"/>
  <headerFooter alignWithMargins="0">
    <oddFooter xml:space="preserve">&amp;L&amp;8&amp;F - &amp;A&amp;R&amp;7Page &amp;P/&amp;N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4B4B3BE-0284-4886-8EB1-D1763EC42CE4}">
          <x14:formula1>
            <xm:f>Lists!$C$2:$C$4</xm:f>
          </x14:formula1>
          <xm:sqref>I51:I52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A805-EACC-4A96-ABEF-1B5E5FC56F59}">
  <sheetPr codeName="Sheet6"/>
  <dimension ref="A1:A4"/>
  <sheetViews>
    <sheetView showGridLines="0" workbookViewId="0">
      <selection activeCell="L16" sqref="L16"/>
    </sheetView>
  </sheetViews>
  <sheetFormatPr defaultRowHeight="12.75"/>
  <cols>
    <col min="1" max="1" width="11.28515625" bestFit="1" customWidth="1"/>
    <col min="6" max="6" width="30.28515625" bestFit="1" customWidth="1"/>
  </cols>
  <sheetData>
    <row r="1" spans="1:1">
      <c r="A1" s="7" t="s">
        <v>112</v>
      </c>
    </row>
    <row r="2" spans="1:1">
      <c r="A2" s="7"/>
    </row>
    <row r="3" spans="1:1">
      <c r="A3" s="46" t="s">
        <v>106</v>
      </c>
    </row>
    <row r="4" spans="1:1">
      <c r="A4" s="46" t="s">
        <v>50</v>
      </c>
    </row>
  </sheetData>
  <hyperlinks>
    <hyperlink ref="A4" r:id="rId1" xr:uid="{175ED3A4-B47B-4A79-B1F8-5042239E43A1}"/>
    <hyperlink ref="A3" r:id="rId2" xr:uid="{D449BDC2-8C90-4501-92C8-0529D3CDD42D}"/>
  </hyperlinks>
  <pageMargins left="0.7" right="0.7" top="0.75" bottom="0.75" header="0.3" footer="0.3"/>
  <pageSetup paperSize="9" scale="9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AFD51-1814-47DD-8C18-79B37AF36315}">
  <sheetPr codeName="Sheet7"/>
  <dimension ref="A1:J8"/>
  <sheetViews>
    <sheetView showGridLines="0" workbookViewId="0">
      <selection activeCell="F21" sqref="F21"/>
    </sheetView>
  </sheetViews>
  <sheetFormatPr defaultRowHeight="12.75"/>
  <cols>
    <col min="1" max="1" width="11.28515625" bestFit="1" customWidth="1"/>
    <col min="6" max="6" width="30.28515625" bestFit="1" customWidth="1"/>
    <col min="8" max="8" width="27.42578125" bestFit="1" customWidth="1"/>
  </cols>
  <sheetData>
    <row r="1" spans="1:10">
      <c r="A1" s="33" t="s">
        <v>33</v>
      </c>
      <c r="C1" s="33" t="s">
        <v>67</v>
      </c>
      <c r="F1" s="33" t="s">
        <v>75</v>
      </c>
      <c r="H1" s="33" t="s">
        <v>34</v>
      </c>
      <c r="J1" s="7" t="s">
        <v>154</v>
      </c>
    </row>
    <row r="2" spans="1:10" ht="13.15" customHeight="1">
      <c r="A2" s="7" t="s">
        <v>34</v>
      </c>
      <c r="C2" s="7" t="s">
        <v>34</v>
      </c>
      <c r="F2" s="91" t="s">
        <v>101</v>
      </c>
      <c r="H2" s="147" t="s">
        <v>2</v>
      </c>
      <c r="J2" s="7" t="s">
        <v>155</v>
      </c>
    </row>
    <row r="3" spans="1:10" ht="13.15" customHeight="1">
      <c r="A3" s="7" t="s">
        <v>31</v>
      </c>
      <c r="C3" s="7" t="s">
        <v>0</v>
      </c>
      <c r="F3" s="7" t="s">
        <v>2</v>
      </c>
      <c r="H3" s="147" t="s">
        <v>76</v>
      </c>
    </row>
    <row r="4" spans="1:10">
      <c r="A4" s="7" t="s">
        <v>32</v>
      </c>
      <c r="C4" s="7" t="s">
        <v>1</v>
      </c>
      <c r="F4" s="7" t="s">
        <v>72</v>
      </c>
      <c r="H4" s="147" t="s">
        <v>114</v>
      </c>
    </row>
    <row r="5" spans="1:10">
      <c r="F5" s="7" t="s">
        <v>73</v>
      </c>
      <c r="H5" s="147" t="s">
        <v>72</v>
      </c>
    </row>
    <row r="6" spans="1:10">
      <c r="F6" s="7" t="s">
        <v>74</v>
      </c>
      <c r="H6" s="147" t="s">
        <v>74</v>
      </c>
    </row>
    <row r="7" spans="1:10">
      <c r="F7" s="7" t="s">
        <v>9</v>
      </c>
      <c r="H7" s="147" t="s">
        <v>73</v>
      </c>
    </row>
    <row r="8" spans="1:10">
      <c r="H8" s="147" t="s">
        <v>162</v>
      </c>
    </row>
  </sheetData>
  <conditionalFormatting sqref="H2">
    <cfRule type="expression" dxfId="9" priority="2">
      <formula>$C$19="OUI"</formula>
    </cfRule>
    <cfRule type="expression" dxfId="8" priority="3">
      <formula>$C$18="OUI"</formula>
    </cfRule>
  </conditionalFormatting>
  <conditionalFormatting sqref="H2:H3">
    <cfRule type="expression" dxfId="7" priority="9">
      <formula>$C$11="OUI"</formula>
    </cfRule>
    <cfRule type="expression" dxfId="6" priority="12">
      <formula>$C$10="OUI"</formula>
    </cfRule>
  </conditionalFormatting>
  <conditionalFormatting sqref="H2:H4">
    <cfRule type="expression" dxfId="5" priority="14">
      <formula>$C$9="OUI"</formula>
    </cfRule>
  </conditionalFormatting>
  <conditionalFormatting sqref="H3">
    <cfRule type="expression" dxfId="4" priority="6">
      <formula>$C$13="OUI"</formula>
    </cfRule>
  </conditionalFormatting>
  <conditionalFormatting sqref="H5">
    <cfRule type="expression" dxfId="3" priority="4">
      <formula>$C$17="OUI"</formula>
    </cfRule>
  </conditionalFormatting>
  <conditionalFormatting sqref="H6">
    <cfRule type="expression" dxfId="2" priority="5">
      <formula>$C$13="OUI"</formula>
    </cfRule>
    <cfRule type="expression" dxfId="1" priority="11">
      <formula>$C$10="OUI"</formula>
    </cfRule>
  </conditionalFormatting>
  <conditionalFormatting sqref="H6:H8">
    <cfRule type="expression" dxfId="0" priority="1">
      <formula>$C$12="OUI"</formula>
    </cfRule>
  </conditionalFormatting>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0" ma:contentTypeDescription="Crée un document." ma:contentTypeScope="" ma:versionID="aa4a1f8c4e0237ac8f113698cb1f127d">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9cc4ebab2f0872057f8fb4051edefa66"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5"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lcf76f155ced4ddcb4097134ff3c332f xmlns="86d8d313-957f-44b4-bb66-f96f0d40e904">
      <Terms xmlns="http://schemas.microsoft.com/office/infopath/2007/PartnerControls"/>
    </lcf76f155ced4ddcb4097134ff3c332f>
    <afbeelding xmlns="86d8d313-957f-44b4-bb66-f96f0d40e904" xsi:nil="true"/>
    <nb xmlns="86d8d313-957f-44b4-bb66-f96f0d40e904" xsi:nil="true"/>
  </documentManagement>
</p:properties>
</file>

<file path=customXml/itemProps1.xml><?xml version="1.0" encoding="utf-8"?>
<ds:datastoreItem xmlns:ds="http://schemas.openxmlformats.org/officeDocument/2006/customXml" ds:itemID="{961922CE-6C52-45E6-9AE1-2EADA396E4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67DB2F-5C4F-4FEC-AB09-F4B50F9F25EA}">
  <ds:schemaRefs>
    <ds:schemaRef ds:uri="http://schemas.microsoft.com/sharepoint/v3/contenttype/forms"/>
  </ds:schemaRefs>
</ds:datastoreItem>
</file>

<file path=customXml/itemProps3.xml><?xml version="1.0" encoding="utf-8"?>
<ds:datastoreItem xmlns:ds="http://schemas.openxmlformats.org/officeDocument/2006/customXml" ds:itemID="{CC8772E8-5D06-458D-AA6E-7CEDAF07AC74}">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purl.org/dc/dcmitype/"/>
    <ds:schemaRef ds:uri="86d8d313-957f-44b4-bb66-f96f0d40e904"/>
    <ds:schemaRef ds:uri="http://schemas.openxmlformats.org/package/2006/metadata/core-properties"/>
    <ds:schemaRef ds:uri="ff960655-24fd-4f3f-8e9c-285049d99ab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Normal.dot</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vt:lpstr>
      <vt:lpstr>1. Matérialité</vt:lpstr>
      <vt:lpstr>2. Seuil de planification</vt:lpstr>
      <vt:lpstr>3. Clearly trivial</vt:lpstr>
      <vt:lpstr>Seuils retenus</vt:lpstr>
      <vt:lpstr>References</vt:lpstr>
      <vt:lpstr>Lists</vt:lpstr>
      <vt:lpstr>'1. Matérialité'!Print_Area</vt:lpstr>
      <vt:lpstr>'2. Seuil de planification'!Print_Area</vt:lpstr>
      <vt:lpstr>'3. Clearly trivial'!Print_Area</vt:lpstr>
      <vt:lpstr>Intro!Print_Area</vt:lpstr>
      <vt:lpstr>'Seuils retenus'!Print_Area</vt:lpstr>
    </vt:vector>
  </TitlesOfParts>
  <Company>ICCI/IBR-IRE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ICCI/IBR-IRE</dc:creator>
  <cp:lastModifiedBy>Maitena Vannetelbosch</cp:lastModifiedBy>
  <cp:revision>1</cp:revision>
  <cp:lastPrinted>2019-11-24T19:10:57Z</cp:lastPrinted>
  <dcterms:created xsi:type="dcterms:W3CDTF">1899-12-29T22:00:00Z</dcterms:created>
  <dcterms:modified xsi:type="dcterms:W3CDTF">2025-02-11T10:35:58Z</dcterms:modified>
  <cp:category>PAck PE-KE v2</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Order">
    <vt:r8>5221200</vt:r8>
  </property>
</Properties>
</file>